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C:\Users\paola\OneDrive\Documentos\TRABAJO\UMV\Planeacion UMV\2026\MAPA DE RIESGOS\"/>
    </mc:Choice>
  </mc:AlternateContent>
  <bookViews>
    <workbookView xWindow="0" yWindow="0" windowWidth="20490" windowHeight="7125" firstSheet="1" activeTab="1"/>
  </bookViews>
  <sheets>
    <sheet name="1 INSTRUCTIVO DES-DE-008" sheetId="38" state="hidden" r:id="rId1"/>
    <sheet name="2 CONTEXTO E IDENTIFICACIÓN" sheetId="30" r:id="rId2"/>
    <sheet name="10 FORMULAS" sheetId="34" state="hidden" r:id="rId3"/>
    <sheet name="3 PROBABIL E IMPACTO INHERENTE" sheetId="15" r:id="rId4"/>
    <sheet name="4 MAPA CALOR INHERENTE" sheetId="31" r:id="rId5"/>
    <sheet name="5 VALORACIÓN CONTROL PROBAB." sheetId="9" r:id="rId6"/>
    <sheet name="5 VALORACIÓN CONTROL IMPACTO" sheetId="39" r:id="rId7"/>
    <sheet name="6 MAPA CALOR RESIDUAL-TRATAMIEN" sheetId="35" r:id="rId8"/>
    <sheet name="7 MAPA CALOR INHEREN Y RESIDUAL" sheetId="37" r:id="rId9"/>
    <sheet name="8 PEFIL RIESGO DEL PROCESO" sheetId="33" r:id="rId10"/>
    <sheet name="10 CONTROL DE CAMBIOS" sheetId="20" r:id="rId11"/>
  </sheets>
  <externalReferences>
    <externalReference r:id="rId12"/>
    <externalReference r:id="rId13"/>
  </externalReferences>
  <definedNames>
    <definedName name="_xlnm._FilterDatabase" localSheetId="1" hidden="1">'2 CONTEXTO E IDENTIFICACIÓN'!$F$7:$J$8</definedName>
    <definedName name="_xlnm._FilterDatabase" localSheetId="3" hidden="1">'3 PROBABIL E IMPACTO INHERENTE'!$A$8:$N$8</definedName>
    <definedName name="_xlnm._FilterDatabase" localSheetId="4" hidden="1">'4 MAPA CALOR INHERENTE'!$A$9:$AJ$9</definedName>
    <definedName name="_xlnm._FilterDatabase" localSheetId="6" hidden="1">'5 VALORACIÓN CONTROL IMPACTO'!$A$7:$W$127</definedName>
    <definedName name="_xlnm._FilterDatabase" localSheetId="5" hidden="1">'5 VALORACIÓN CONTROL PROBAB.'!$A$7:$W$128</definedName>
    <definedName name="_xlnm._FilterDatabase" localSheetId="7" hidden="1">'6 MAPA CALOR RESIDUAL-TRATAMIEN'!$A$8:$AL$8</definedName>
    <definedName name="_xlnm._FilterDatabase" localSheetId="8" hidden="1">'7 MAPA CALOR INHEREN Y RESIDUAL'!$A$9:$AL$9</definedName>
    <definedName name="Afectación_Económica">'3 PROBABIL E IMPACTO INHERENTE'!$X$9:$X$14</definedName>
    <definedName name="_xlnm.Print_Area" localSheetId="10">'10 CONTROL DE CAMBIOS'!$A$1:$D$9</definedName>
    <definedName name="_xlnm.Print_Area" localSheetId="3">'3 PROBABIL E IMPACTO INHERENTE'!$A$1:$Y$28</definedName>
    <definedName name="Definicion_tratamiento" localSheetId="6">'10 FORMULAS'!#REF!</definedName>
    <definedName name="Definicion_tratamiento">'10 FORMULAS'!#REF!</definedName>
    <definedName name="E_Relaciones_Laborales">'10 FORMULAS'!$C$12:$C$17</definedName>
    <definedName name="Ejecución_administración_de_procesos" localSheetId="6">Tabla2[Ejecución_administración_de_procesos]</definedName>
    <definedName name="Ejecución_administración_de_procesos">Tabla2[Ejecución_administración_de_procesos]</definedName>
    <definedName name="Evento_externo">'10 FORMULAS'!$F$39:$F$42</definedName>
    <definedName name="F_Usuarios_Productos_y_Prácticas_Organizacionales">'10 FORMULAS'!$C$18:$C$23</definedName>
    <definedName name="Fiscal">'10 FORMULAS'!$B$32:$B$35</definedName>
    <definedName name="Fiscal_A" localSheetId="6">'10 FORMULAS'!#REF!</definedName>
    <definedName name="Fiscal_A">'10 FORMULAS'!#REF!</definedName>
    <definedName name="Fiscal_B" localSheetId="6">'10 FORMULAS'!#REF!</definedName>
    <definedName name="Fiscal_B">'10 FORMULAS'!#REF!</definedName>
    <definedName name="G_Daños_Activos_Físicos">'10 FORMULAS'!$C$24:$C$26</definedName>
    <definedName name="Gestión">'10 FORMULAS'!$A$32:$A$34</definedName>
    <definedName name="Gestiòn" localSheetId="6">'10 FORMULAS'!#REF!</definedName>
    <definedName name="Gestiòn">'10 FORMULAS'!#REF!</definedName>
    <definedName name="Gestión_A" localSheetId="6">'10 FORMULAS'!#REF!</definedName>
    <definedName name="Gestión_A">'10 FORMULAS'!#REF!</definedName>
    <definedName name="Gestión_B" localSheetId="6">'10 FORMULAS'!#REF!</definedName>
    <definedName name="Gestión_B">'10 FORMULAS'!#REF!</definedName>
    <definedName name="IMPACTO_PROCESOS" localSheetId="1">'[1]LISTAS FORMULAS'!$C$3:$C$7</definedName>
    <definedName name="IMPACTO_PROCESOS" localSheetId="4">'[1]LISTAS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'10 FORMULAS'!$E$39:$E$42</definedName>
    <definedName name="Integridad_Pública_Corrupción">'10 FORMULAS'!$D$32:$D$34</definedName>
    <definedName name="Integridad_Pública_LA_FT_FP">'10 FORMULAS'!$E$32:$E$34</definedName>
    <definedName name="IntegridadPública_Corrupción" localSheetId="6">'10 FORMULAS'!#REF!</definedName>
    <definedName name="IntegridadPública_Corrupción">'10 FORMULAS'!#REF!</definedName>
    <definedName name="IntegridadPública_LA_FT_FP" localSheetId="6">'10 FORMULAS'!#REF!</definedName>
    <definedName name="IntegridadPública_LA_FT_FP">'10 FORMULAS'!#REF!</definedName>
    <definedName name="opciones" localSheetId="1">'[1]LISTAS FORMULAS'!$F$3:$F$4</definedName>
    <definedName name="opciones" localSheetId="4">'[1]LISTAS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4">'[1]LISTAS FORMULAS'!$G$3:$G$5</definedName>
    <definedName name="opciones2" localSheetId="7">'[1]LISTAS FORMULAS'!$G$3:$G$5</definedName>
    <definedName name="opciones2" localSheetId="8">'[1]LISTAS FORMULAS'!$G$3:$G$5</definedName>
    <definedName name="opciones2" localSheetId="9">'[1]LISTAS FORMULAS'!$G$3:$G$5</definedName>
    <definedName name="Plan_accion" localSheetId="6">'10 FORMULAS'!#REF!</definedName>
    <definedName name="Plan_accion">'10 FORMULAS'!#REF!</definedName>
    <definedName name="Plan_acción" localSheetId="6">'10 FORMULAS'!#REF!</definedName>
    <definedName name="Plan_acción">'10 FORMULAS'!#REF!</definedName>
    <definedName name="Plan_de_acción" localSheetId="6">'10 FORMULAS'!#REF!</definedName>
    <definedName name="Plan_de_acción">'10 FORMULAS'!#REF!</definedName>
    <definedName name="Posibilidad__de_efecto_dañoso_sobre_el_interes_patrimonial" localSheetId="6">'10 FORMULAS'!#REF!</definedName>
    <definedName name="Posibilidad__de_efecto_dañoso_sobre_el_interes_patrimonial">'10 FORMULAS'!#REF!</definedName>
    <definedName name="Posibilidad_de_pérdida_Económica" localSheetId="6">'10 FORMULAS'!#REF!</definedName>
    <definedName name="Posibilidad_de_pérdida_Económica">'10 FORMULAS'!#REF!</definedName>
    <definedName name="Quince_Cero" localSheetId="1">'[1]LISTAS FORMULAS'!$F$14:$F$15</definedName>
    <definedName name="Quince_Cero" localSheetId="4">'[1]LISTAS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4">'[1]LISTAS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 localSheetId="6">#REF!</definedName>
    <definedName name="Reducir_mitigar_Transferir_Evitar">#REF!</definedName>
    <definedName name="Reputacional">'3 PROBABIL E IMPACTO INHERENTE'!$Y$9:$Y$14</definedName>
    <definedName name="Requiere_Plan_de_Acción" localSheetId="6">#REF!</definedName>
    <definedName name="Requiere_Plan_de_Acción">#REF!</definedName>
    <definedName name="Seg.Información" localSheetId="6">'10 FORMULAS'!#REF!</definedName>
    <definedName name="Seg.Información">'10 FORMULAS'!#REF!</definedName>
    <definedName name="Seguridad_Información">'10 FORMULAS'!$C$32:$C$34</definedName>
    <definedName name="Talento_Humano">'10 FORMULAS'!$C$39:$C$42</definedName>
    <definedName name="Tecnología">'10 FORMULAS'!$D$39:$D$43</definedName>
    <definedName name="Tipo" localSheetId="10">'[2]CONTEXTO E IDENTIFICACIÓN'!$C$21:$C$24</definedName>
    <definedName name="TIPO" localSheetId="4">'[1]CONTEXTO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'10 FORMULAS'!$A$4:$A$11</definedName>
    <definedName name="_xlnm.Print_Titles" localSheetId="1">'2 CONTEXTO E IDENTIFICACIÓN'!$7:$8</definedName>
    <definedName name="_xlnm.Print_Titles" localSheetId="3">'3 PROBABIL E IMPACTO INHERENTE'!$5:$8</definedName>
    <definedName name="_xlnm.Print_Titles" localSheetId="6">'5 VALORACIÓN CONTROL IMPACTO'!$3:$7</definedName>
    <definedName name="_xlnm.Print_Titles" localSheetId="5">'5 VALORACIÓN CONTROL PROBAB.'!$3:$7</definedName>
    <definedName name="Transacción_u_Operación_aplica_para_LA_FT_FP">'10 FORMULAS'!$B$39:$B$42</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 i="35" l="1"/>
  <c r="D13" i="35"/>
  <c r="D12" i="35"/>
  <c r="D11" i="35"/>
  <c r="D10" i="35"/>
  <c r="C28" i="35"/>
  <c r="C27" i="35"/>
  <c r="C26" i="35"/>
  <c r="C25" i="35"/>
  <c r="C24" i="35"/>
  <c r="C23" i="35"/>
  <c r="C22" i="35"/>
  <c r="C21" i="35"/>
  <c r="C20" i="35"/>
  <c r="C19" i="35"/>
  <c r="C18" i="35"/>
  <c r="C17" i="35"/>
  <c r="C16" i="35"/>
  <c r="C14" i="35"/>
  <c r="C13" i="35"/>
  <c r="C12" i="35"/>
  <c r="C11" i="35"/>
  <c r="C10" i="35"/>
  <c r="D9" i="35" l="1"/>
  <c r="L9" i="39"/>
  <c r="L10" i="39"/>
  <c r="L11" i="39"/>
  <c r="L12" i="39"/>
  <c r="L13"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8" i="39"/>
  <c r="I8" i="39"/>
  <c r="I9" i="39"/>
  <c r="I10" i="39"/>
  <c r="N127" i="39"/>
  <c r="K127" i="39"/>
  <c r="I127" i="39"/>
  <c r="N126" i="39"/>
  <c r="K126" i="39"/>
  <c r="I126" i="39"/>
  <c r="N125" i="39"/>
  <c r="K125" i="39"/>
  <c r="I125" i="39"/>
  <c r="N124" i="39"/>
  <c r="K124" i="39"/>
  <c r="I124" i="39"/>
  <c r="N123" i="39"/>
  <c r="K123" i="39"/>
  <c r="I123" i="39"/>
  <c r="N122" i="39"/>
  <c r="K122" i="39"/>
  <c r="S122" i="39" s="1"/>
  <c r="I122" i="39"/>
  <c r="A122" i="39"/>
  <c r="N121" i="39"/>
  <c r="K121" i="39"/>
  <c r="I121" i="39"/>
  <c r="N120" i="39"/>
  <c r="K120" i="39"/>
  <c r="I120" i="39"/>
  <c r="N119" i="39"/>
  <c r="K119" i="39"/>
  <c r="I119" i="39"/>
  <c r="N118" i="39"/>
  <c r="K118" i="39"/>
  <c r="I118" i="39"/>
  <c r="N117" i="39"/>
  <c r="K117" i="39"/>
  <c r="I117" i="39"/>
  <c r="N116" i="39"/>
  <c r="K116" i="39"/>
  <c r="I116" i="39"/>
  <c r="A116" i="39"/>
  <c r="N115" i="39"/>
  <c r="K115" i="39"/>
  <c r="I115" i="39"/>
  <c r="N114" i="39"/>
  <c r="K114" i="39"/>
  <c r="I114" i="39"/>
  <c r="N113" i="39"/>
  <c r="K113" i="39"/>
  <c r="I113" i="39"/>
  <c r="N112" i="39"/>
  <c r="K112" i="39"/>
  <c r="I112" i="39"/>
  <c r="N111" i="39"/>
  <c r="K111" i="39"/>
  <c r="I111" i="39"/>
  <c r="N110" i="39"/>
  <c r="K110" i="39"/>
  <c r="I110" i="39"/>
  <c r="A110" i="39"/>
  <c r="N109" i="39"/>
  <c r="K109" i="39"/>
  <c r="I109" i="39"/>
  <c r="N108" i="39"/>
  <c r="K108" i="39"/>
  <c r="I108" i="39"/>
  <c r="N107" i="39"/>
  <c r="K107" i="39"/>
  <c r="I107" i="39"/>
  <c r="N106" i="39"/>
  <c r="K106" i="39"/>
  <c r="I106" i="39"/>
  <c r="N105" i="39"/>
  <c r="K105" i="39"/>
  <c r="I105" i="39"/>
  <c r="N104" i="39"/>
  <c r="K104" i="39"/>
  <c r="I104" i="39"/>
  <c r="A104" i="39"/>
  <c r="N103" i="39"/>
  <c r="K103" i="39"/>
  <c r="I103" i="39"/>
  <c r="N102" i="39"/>
  <c r="K102" i="39"/>
  <c r="I102" i="39"/>
  <c r="N101" i="39"/>
  <c r="K101" i="39"/>
  <c r="I101" i="39"/>
  <c r="N100" i="39"/>
  <c r="K100" i="39"/>
  <c r="I100" i="39"/>
  <c r="N99" i="39"/>
  <c r="K99" i="39"/>
  <c r="I99" i="39"/>
  <c r="N98" i="39"/>
  <c r="K98" i="39"/>
  <c r="I98" i="39"/>
  <c r="A98" i="39"/>
  <c r="N97" i="39"/>
  <c r="K97" i="39"/>
  <c r="S97" i="39" s="1"/>
  <c r="I97" i="39"/>
  <c r="N96" i="39"/>
  <c r="K96" i="39"/>
  <c r="I96" i="39"/>
  <c r="N95" i="39"/>
  <c r="K95" i="39"/>
  <c r="I95" i="39"/>
  <c r="N94" i="39"/>
  <c r="K94" i="39"/>
  <c r="I94" i="39"/>
  <c r="N93" i="39"/>
  <c r="K93" i="39"/>
  <c r="I93" i="39"/>
  <c r="N92" i="39"/>
  <c r="K92" i="39"/>
  <c r="S92" i="39" s="1"/>
  <c r="I92" i="39"/>
  <c r="A92" i="39"/>
  <c r="N91" i="39"/>
  <c r="K91" i="39"/>
  <c r="I91" i="39"/>
  <c r="N90" i="39"/>
  <c r="K90" i="39"/>
  <c r="I90" i="39"/>
  <c r="N89" i="39"/>
  <c r="K89" i="39"/>
  <c r="I89" i="39"/>
  <c r="N88" i="39"/>
  <c r="K88" i="39"/>
  <c r="I88" i="39"/>
  <c r="N87" i="39"/>
  <c r="K87" i="39"/>
  <c r="I87" i="39"/>
  <c r="N86" i="39"/>
  <c r="K86" i="39"/>
  <c r="I86" i="39"/>
  <c r="A86" i="39"/>
  <c r="N85" i="39"/>
  <c r="K85" i="39"/>
  <c r="I85" i="39"/>
  <c r="N84" i="39"/>
  <c r="K84" i="39"/>
  <c r="I84" i="39"/>
  <c r="N83" i="39"/>
  <c r="K83" i="39"/>
  <c r="I83" i="39"/>
  <c r="N82" i="39"/>
  <c r="K82" i="39"/>
  <c r="I82" i="39"/>
  <c r="N81" i="39"/>
  <c r="K81" i="39"/>
  <c r="I81" i="39"/>
  <c r="N80" i="39"/>
  <c r="K80" i="39"/>
  <c r="I80" i="39"/>
  <c r="A80" i="39"/>
  <c r="N79" i="39"/>
  <c r="K79" i="39"/>
  <c r="I79" i="39"/>
  <c r="N78" i="39"/>
  <c r="K78" i="39"/>
  <c r="I78" i="39"/>
  <c r="N77" i="39"/>
  <c r="K77" i="39"/>
  <c r="S77" i="39" s="1"/>
  <c r="I77" i="39"/>
  <c r="N76" i="39"/>
  <c r="K76" i="39"/>
  <c r="I76" i="39"/>
  <c r="N75" i="39"/>
  <c r="K75" i="39"/>
  <c r="I75" i="39"/>
  <c r="N74" i="39"/>
  <c r="K74" i="39"/>
  <c r="I74" i="39"/>
  <c r="A74" i="39"/>
  <c r="N73" i="39"/>
  <c r="K73" i="39"/>
  <c r="I73" i="39"/>
  <c r="N72" i="39"/>
  <c r="K72" i="39"/>
  <c r="I72" i="39"/>
  <c r="N71" i="39"/>
  <c r="K71" i="39"/>
  <c r="I71" i="39"/>
  <c r="N70" i="39"/>
  <c r="K70" i="39"/>
  <c r="I70" i="39"/>
  <c r="N69" i="39"/>
  <c r="K69" i="39"/>
  <c r="I69" i="39"/>
  <c r="N68" i="39"/>
  <c r="K68" i="39"/>
  <c r="I68" i="39"/>
  <c r="A68" i="39"/>
  <c r="N67" i="39"/>
  <c r="K67" i="39"/>
  <c r="I67" i="39"/>
  <c r="N66" i="39"/>
  <c r="K66" i="39"/>
  <c r="I66" i="39"/>
  <c r="N65" i="39"/>
  <c r="K65" i="39"/>
  <c r="I65" i="39"/>
  <c r="N64" i="39"/>
  <c r="K64" i="39"/>
  <c r="I64" i="39"/>
  <c r="N63" i="39"/>
  <c r="K63" i="39"/>
  <c r="I63" i="39"/>
  <c r="N62" i="39"/>
  <c r="K62" i="39"/>
  <c r="I62" i="39"/>
  <c r="A62" i="39"/>
  <c r="N61" i="39"/>
  <c r="K61" i="39"/>
  <c r="I61" i="39"/>
  <c r="N60" i="39"/>
  <c r="K60" i="39"/>
  <c r="I60" i="39"/>
  <c r="N59" i="39"/>
  <c r="K59" i="39"/>
  <c r="I59" i="39"/>
  <c r="N58" i="39"/>
  <c r="K58" i="39"/>
  <c r="I58" i="39"/>
  <c r="N57" i="39"/>
  <c r="K57" i="39"/>
  <c r="I57" i="39"/>
  <c r="N56" i="39"/>
  <c r="K56" i="39"/>
  <c r="I56" i="39"/>
  <c r="A56" i="39"/>
  <c r="N55" i="39"/>
  <c r="K55" i="39"/>
  <c r="I55" i="39"/>
  <c r="N54" i="39"/>
  <c r="K54" i="39"/>
  <c r="I54" i="39"/>
  <c r="N53" i="39"/>
  <c r="K53" i="39"/>
  <c r="I53" i="39"/>
  <c r="N52" i="39"/>
  <c r="K52" i="39"/>
  <c r="I52" i="39"/>
  <c r="N51" i="39"/>
  <c r="K51" i="39"/>
  <c r="I51" i="39"/>
  <c r="N50" i="39"/>
  <c r="K50" i="39"/>
  <c r="I50" i="39"/>
  <c r="A50" i="39"/>
  <c r="N49" i="39"/>
  <c r="K49" i="39"/>
  <c r="I49" i="39"/>
  <c r="N48" i="39"/>
  <c r="K48" i="39"/>
  <c r="I48" i="39"/>
  <c r="N47" i="39"/>
  <c r="K47" i="39"/>
  <c r="I47" i="39"/>
  <c r="N46" i="39"/>
  <c r="K46" i="39"/>
  <c r="I46" i="39"/>
  <c r="N45" i="39"/>
  <c r="K45" i="39"/>
  <c r="I45" i="39"/>
  <c r="N44" i="39"/>
  <c r="K44" i="39"/>
  <c r="I44" i="39"/>
  <c r="A44" i="39"/>
  <c r="N43" i="39"/>
  <c r="K43" i="39"/>
  <c r="I43" i="39"/>
  <c r="N42" i="39"/>
  <c r="K42" i="39"/>
  <c r="I42" i="39"/>
  <c r="N41" i="39"/>
  <c r="K41" i="39"/>
  <c r="I41" i="39"/>
  <c r="N40" i="39"/>
  <c r="K40" i="39"/>
  <c r="I40" i="39"/>
  <c r="N39" i="39"/>
  <c r="K39" i="39"/>
  <c r="I39" i="39"/>
  <c r="N38" i="39"/>
  <c r="K38" i="39"/>
  <c r="I38" i="39"/>
  <c r="A38" i="39"/>
  <c r="N37" i="39"/>
  <c r="K37" i="39"/>
  <c r="I37" i="39"/>
  <c r="N36" i="39"/>
  <c r="K36" i="39"/>
  <c r="I36" i="39"/>
  <c r="N35" i="39"/>
  <c r="K35" i="39"/>
  <c r="I35" i="39"/>
  <c r="N34" i="39"/>
  <c r="K34" i="39"/>
  <c r="I34" i="39"/>
  <c r="N33" i="39"/>
  <c r="K33" i="39"/>
  <c r="I33" i="39"/>
  <c r="N32" i="39"/>
  <c r="K32" i="39"/>
  <c r="I32" i="39"/>
  <c r="A32" i="39"/>
  <c r="N31" i="39"/>
  <c r="K31" i="39"/>
  <c r="I31" i="39"/>
  <c r="N30" i="39"/>
  <c r="K30" i="39"/>
  <c r="I30" i="39"/>
  <c r="N29" i="39"/>
  <c r="K29" i="39"/>
  <c r="I29" i="39"/>
  <c r="N28" i="39"/>
  <c r="K28" i="39"/>
  <c r="I28" i="39"/>
  <c r="N27" i="39"/>
  <c r="K27" i="39"/>
  <c r="I27" i="39"/>
  <c r="N26" i="39"/>
  <c r="K26" i="39"/>
  <c r="I26" i="39"/>
  <c r="A26" i="39"/>
  <c r="N25" i="39"/>
  <c r="K25" i="39"/>
  <c r="I25" i="39"/>
  <c r="N24" i="39"/>
  <c r="K24" i="39"/>
  <c r="I24" i="39"/>
  <c r="N23" i="39"/>
  <c r="K23" i="39"/>
  <c r="I23" i="39"/>
  <c r="N22" i="39"/>
  <c r="K22" i="39"/>
  <c r="I22" i="39"/>
  <c r="N21" i="39"/>
  <c r="K21" i="39"/>
  <c r="S21" i="39" s="1"/>
  <c r="I21" i="39"/>
  <c r="N20" i="39"/>
  <c r="K20" i="39"/>
  <c r="S20" i="39" s="1"/>
  <c r="I20" i="39"/>
  <c r="A20" i="39"/>
  <c r="N19" i="39"/>
  <c r="K19" i="39"/>
  <c r="I19" i="39"/>
  <c r="N18" i="39"/>
  <c r="K18" i="39"/>
  <c r="I18" i="39"/>
  <c r="N17" i="39"/>
  <c r="K17" i="39"/>
  <c r="I17" i="39"/>
  <c r="N16" i="39"/>
  <c r="K16" i="39"/>
  <c r="I16" i="39"/>
  <c r="N15" i="39"/>
  <c r="K15" i="39"/>
  <c r="I15" i="39"/>
  <c r="N14" i="39"/>
  <c r="K14" i="39"/>
  <c r="I14" i="39"/>
  <c r="A14" i="39"/>
  <c r="N13" i="39"/>
  <c r="K13" i="39"/>
  <c r="I13" i="39"/>
  <c r="N12" i="39"/>
  <c r="K12" i="39"/>
  <c r="I12" i="39"/>
  <c r="N11" i="39"/>
  <c r="K11" i="39"/>
  <c r="I11" i="39"/>
  <c r="N10" i="39"/>
  <c r="K10" i="39"/>
  <c r="N9" i="39"/>
  <c r="K9" i="39"/>
  <c r="N8" i="39"/>
  <c r="K8" i="39"/>
  <c r="A8" i="39"/>
  <c r="B4" i="39"/>
  <c r="B3" i="39"/>
  <c r="H2" i="39"/>
  <c r="G2" i="39"/>
  <c r="D2" i="39"/>
  <c r="C2" i="39"/>
  <c r="H1" i="39"/>
  <c r="G1" i="39"/>
  <c r="B1" i="39"/>
  <c r="C9" i="35"/>
  <c r="E9" i="35" s="1"/>
  <c r="S25" i="39" l="1"/>
  <c r="S40" i="39"/>
  <c r="S93" i="39"/>
  <c r="S61" i="39"/>
  <c r="S57" i="39"/>
  <c r="S60" i="39"/>
  <c r="S113" i="39"/>
  <c r="T113" i="39" s="1"/>
  <c r="U113" i="39" s="1"/>
  <c r="S24" i="39"/>
  <c r="S56" i="39"/>
  <c r="S76" i="39"/>
  <c r="S96" i="39"/>
  <c r="S8" i="39"/>
  <c r="S26" i="39"/>
  <c r="S50" i="39"/>
  <c r="S70" i="39"/>
  <c r="T70" i="39" s="1"/>
  <c r="U70" i="39" s="1"/>
  <c r="S90" i="39"/>
  <c r="S98" i="39"/>
  <c r="S14" i="39"/>
  <c r="S34" i="39"/>
  <c r="T34" i="39" s="1"/>
  <c r="U34" i="39" s="1"/>
  <c r="S38" i="39"/>
  <c r="S54" i="39"/>
  <c r="S62" i="39"/>
  <c r="S86" i="39"/>
  <c r="S106" i="39"/>
  <c r="S126" i="39"/>
  <c r="T126" i="39" s="1"/>
  <c r="U126" i="39" s="1"/>
  <c r="S10" i="39"/>
  <c r="S121" i="39"/>
  <c r="T121" i="39" s="1"/>
  <c r="U121" i="39" s="1"/>
  <c r="S15" i="39"/>
  <c r="S19" i="39"/>
  <c r="S35" i="39"/>
  <c r="T35" i="39" s="1"/>
  <c r="U35" i="39" s="1"/>
  <c r="S51" i="39"/>
  <c r="T51" i="39" s="1"/>
  <c r="U51" i="39" s="1"/>
  <c r="S55" i="39"/>
  <c r="T55" i="39" s="1"/>
  <c r="U55" i="39" s="1"/>
  <c r="S71" i="39"/>
  <c r="T71" i="39" s="1"/>
  <c r="U71" i="39" s="1"/>
  <c r="S87" i="39"/>
  <c r="S91" i="39"/>
  <c r="T91" i="39" s="1"/>
  <c r="U91" i="39" s="1"/>
  <c r="S107" i="39"/>
  <c r="T107" i="39" s="1"/>
  <c r="U107" i="39" s="1"/>
  <c r="S123" i="39"/>
  <c r="T123" i="39" s="1"/>
  <c r="U123" i="39" s="1"/>
  <c r="S127" i="39"/>
  <c r="T127" i="39" s="1"/>
  <c r="U127" i="39" s="1"/>
  <c r="S74" i="39"/>
  <c r="S94" i="39"/>
  <c r="S110" i="39"/>
  <c r="S114" i="39"/>
  <c r="S108" i="39"/>
  <c r="S23" i="39"/>
  <c r="T23" i="39" s="1"/>
  <c r="U23" i="39" s="1"/>
  <c r="S39" i="39"/>
  <c r="S43" i="39"/>
  <c r="T43" i="39" s="1"/>
  <c r="U43" i="39" s="1"/>
  <c r="S59" i="39"/>
  <c r="T59" i="39" s="1"/>
  <c r="U59" i="39" s="1"/>
  <c r="S75" i="39"/>
  <c r="T75" i="39" s="1"/>
  <c r="U75" i="39" s="1"/>
  <c r="S79" i="39"/>
  <c r="T79" i="39" s="1"/>
  <c r="U79" i="39" s="1"/>
  <c r="S95" i="39"/>
  <c r="T95" i="39" s="1"/>
  <c r="U95" i="39" s="1"/>
  <c r="S111" i="39"/>
  <c r="T111" i="39" s="1"/>
  <c r="U111" i="39" s="1"/>
  <c r="S115" i="39"/>
  <c r="T115" i="39" s="1"/>
  <c r="U115" i="39" s="1"/>
  <c r="S18" i="39"/>
  <c r="S27" i="39"/>
  <c r="T27" i="39" s="1"/>
  <c r="U27" i="39" s="1"/>
  <c r="S31" i="39"/>
  <c r="T31" i="39" s="1"/>
  <c r="U31" i="39" s="1"/>
  <c r="S47" i="39"/>
  <c r="T47" i="39" s="1"/>
  <c r="U47" i="39" s="1"/>
  <c r="S63" i="39"/>
  <c r="T63" i="39" s="1"/>
  <c r="U63" i="39" s="1"/>
  <c r="S67" i="39"/>
  <c r="T67" i="39" s="1"/>
  <c r="U67" i="39" s="1"/>
  <c r="S99" i="39"/>
  <c r="T99" i="39" s="1"/>
  <c r="U99" i="39" s="1"/>
  <c r="S103" i="39"/>
  <c r="T103" i="39" s="1"/>
  <c r="U103" i="39" s="1"/>
  <c r="S119" i="39"/>
  <c r="T119" i="39" s="1"/>
  <c r="U119" i="39" s="1"/>
  <c r="S11" i="39"/>
  <c r="S13" i="39"/>
  <c r="S29" i="39"/>
  <c r="T29" i="39" s="1"/>
  <c r="U29" i="39" s="1"/>
  <c r="S45" i="39"/>
  <c r="T45" i="39" s="1"/>
  <c r="U45" i="39" s="1"/>
  <c r="S49" i="39"/>
  <c r="T49" i="39" s="1"/>
  <c r="U49" i="39" s="1"/>
  <c r="S65" i="39"/>
  <c r="T65" i="39" s="1"/>
  <c r="U65" i="39" s="1"/>
  <c r="S81" i="39"/>
  <c r="T81" i="39" s="1"/>
  <c r="U81" i="39" s="1"/>
  <c r="S85" i="39"/>
  <c r="T85" i="39" s="1"/>
  <c r="U85" i="39" s="1"/>
  <c r="S101" i="39"/>
  <c r="T101" i="39" s="1"/>
  <c r="U101" i="39" s="1"/>
  <c r="S117" i="39"/>
  <c r="T117" i="39" s="1"/>
  <c r="U117" i="39" s="1"/>
  <c r="S52" i="39"/>
  <c r="T52" i="39" s="1"/>
  <c r="U52" i="39" s="1"/>
  <c r="S88" i="39"/>
  <c r="T88" i="39" s="1"/>
  <c r="U88" i="39" s="1"/>
  <c r="S124" i="39"/>
  <c r="T124" i="39" s="1"/>
  <c r="U124" i="39" s="1"/>
  <c r="S16" i="39"/>
  <c r="S17" i="39"/>
  <c r="S33" i="39"/>
  <c r="S37" i="39"/>
  <c r="T37" i="39" s="1"/>
  <c r="U37" i="39" s="1"/>
  <c r="S53" i="39"/>
  <c r="T53" i="39" s="1"/>
  <c r="U53" i="39" s="1"/>
  <c r="S69" i="39"/>
  <c r="T69" i="39" s="1"/>
  <c r="U69" i="39" s="1"/>
  <c r="S73" i="39"/>
  <c r="T73" i="39" s="1"/>
  <c r="U73" i="39" s="1"/>
  <c r="S105" i="39"/>
  <c r="T105" i="39" s="1"/>
  <c r="U105" i="39" s="1"/>
  <c r="S109" i="39"/>
  <c r="T109" i="39" s="1"/>
  <c r="U109" i="39" s="1"/>
  <c r="S125" i="39"/>
  <c r="T125" i="39" s="1"/>
  <c r="U125" i="39" s="1"/>
  <c r="S46" i="39"/>
  <c r="T46" i="39" s="1"/>
  <c r="U46" i="39" s="1"/>
  <c r="S118" i="39"/>
  <c r="T118" i="39" s="1"/>
  <c r="U118" i="39" s="1"/>
  <c r="S72" i="39"/>
  <c r="T72" i="39" s="1"/>
  <c r="U72" i="39" s="1"/>
  <c r="S36" i="39"/>
  <c r="T36" i="39" s="1"/>
  <c r="U36" i="39" s="1"/>
  <c r="S12" i="39"/>
  <c r="S28" i="39"/>
  <c r="T28" i="39" s="1"/>
  <c r="U28" i="39" s="1"/>
  <c r="S44" i="39"/>
  <c r="S48" i="39"/>
  <c r="T48" i="39" s="1"/>
  <c r="U48" i="39" s="1"/>
  <c r="S80" i="39"/>
  <c r="S84" i="39"/>
  <c r="T84" i="39" s="1"/>
  <c r="U84" i="39" s="1"/>
  <c r="S100" i="39"/>
  <c r="T100" i="39" s="1"/>
  <c r="U100" i="39" s="1"/>
  <c r="S116" i="39"/>
  <c r="S120" i="39"/>
  <c r="T120" i="39" s="1"/>
  <c r="U120" i="39" s="1"/>
  <c r="S82" i="39"/>
  <c r="T82" i="39" s="1"/>
  <c r="U82" i="39" s="1"/>
  <c r="S58" i="39"/>
  <c r="T58" i="39" s="1"/>
  <c r="U58" i="39" s="1"/>
  <c r="S22" i="39"/>
  <c r="T22" i="39" s="1"/>
  <c r="U22" i="39" s="1"/>
  <c r="S32" i="39"/>
  <c r="S68" i="39"/>
  <c r="S104" i="39"/>
  <c r="S30" i="39"/>
  <c r="T30" i="39" s="1"/>
  <c r="U30" i="39" s="1"/>
  <c r="S112" i="39"/>
  <c r="T112" i="39" s="1"/>
  <c r="U112" i="39" s="1"/>
  <c r="S41" i="39"/>
  <c r="T41" i="39" s="1"/>
  <c r="U41" i="39" s="1"/>
  <c r="S64" i="39"/>
  <c r="T64" i="39" s="1"/>
  <c r="U64" i="39" s="1"/>
  <c r="S66" i="39"/>
  <c r="T66" i="39" s="1"/>
  <c r="U66" i="39" s="1"/>
  <c r="S89" i="39"/>
  <c r="T89" i="39" s="1"/>
  <c r="U89" i="39" s="1"/>
  <c r="S102" i="39"/>
  <c r="T102" i="39" s="1"/>
  <c r="U102" i="39" s="1"/>
  <c r="T60" i="39"/>
  <c r="U60" i="39" s="1"/>
  <c r="S78" i="39"/>
  <c r="T78" i="39" s="1"/>
  <c r="U78" i="39" s="1"/>
  <c r="S42" i="39"/>
  <c r="T42" i="39" s="1"/>
  <c r="U42" i="39" s="1"/>
  <c r="S9" i="39"/>
  <c r="S83" i="39"/>
  <c r="T83" i="39" s="1"/>
  <c r="U83" i="39" s="1"/>
  <c r="T108" i="39"/>
  <c r="U108" i="39" s="1"/>
  <c r="T77" i="39"/>
  <c r="U77" i="39" s="1"/>
  <c r="T87" i="39"/>
  <c r="U87" i="39" s="1"/>
  <c r="T61" i="39"/>
  <c r="U61" i="39" s="1"/>
  <c r="T93" i="39"/>
  <c r="U93" i="39" s="1"/>
  <c r="T96" i="39"/>
  <c r="U96" i="39" s="1"/>
  <c r="T33" i="39"/>
  <c r="U33" i="39" s="1"/>
  <c r="T54" i="39"/>
  <c r="U54" i="39" s="1"/>
  <c r="T114" i="39"/>
  <c r="U114" i="39" s="1"/>
  <c r="T24" i="39"/>
  <c r="U24" i="39" s="1"/>
  <c r="T97" i="39"/>
  <c r="U97" i="39" s="1"/>
  <c r="T25" i="39"/>
  <c r="U25" i="39" s="1"/>
  <c r="T39" i="39"/>
  <c r="U39" i="39" s="1"/>
  <c r="T76" i="39"/>
  <c r="U76" i="39" s="1"/>
  <c r="T40" i="39"/>
  <c r="U40" i="39" s="1"/>
  <c r="T106" i="39"/>
  <c r="U106" i="39" s="1"/>
  <c r="T57" i="39"/>
  <c r="U57" i="39" s="1"/>
  <c r="T94" i="39"/>
  <c r="U94" i="39" s="1"/>
  <c r="T90" i="39"/>
  <c r="U90" i="39" s="1"/>
  <c r="T21" i="39"/>
  <c r="U21" i="39"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9" i="9"/>
  <c r="L10" i="9"/>
  <c r="L11" i="9"/>
  <c r="L12" i="9"/>
  <c r="L13" i="9"/>
  <c r="L8" i="9"/>
  <c r="D28" i="35"/>
  <c r="D27" i="35"/>
  <c r="D26" i="35"/>
  <c r="D25" i="35"/>
  <c r="D24" i="35"/>
  <c r="D23" i="35"/>
  <c r="D22" i="35"/>
  <c r="D21" i="35"/>
  <c r="D20" i="35"/>
  <c r="D19" i="35"/>
  <c r="D18" i="35"/>
  <c r="D17" i="35"/>
  <c r="D16" i="35"/>
  <c r="D15" i="35"/>
  <c r="T128" i="9"/>
  <c r="F10" i="35" l="1"/>
  <c r="F11" i="35"/>
  <c r="F12" i="35"/>
  <c r="F13" i="35"/>
  <c r="F14" i="35"/>
  <c r="F24" i="35"/>
  <c r="F25" i="35"/>
  <c r="F15" i="35"/>
  <c r="F16" i="35"/>
  <c r="F17" i="35"/>
  <c r="F18" i="35"/>
  <c r="F19" i="35"/>
  <c r="F20" i="35"/>
  <c r="F21" i="35"/>
  <c r="F22" i="35"/>
  <c r="F23" i="35"/>
  <c r="F26" i="35"/>
  <c r="F27" i="35"/>
  <c r="F28" i="35"/>
  <c r="E10" i="30" l="1"/>
  <c r="E11" i="30"/>
  <c r="E12" i="30"/>
  <c r="E13" i="30"/>
  <c r="E14" i="30"/>
  <c r="E15" i="30"/>
  <c r="E16" i="30"/>
  <c r="E17" i="30"/>
  <c r="E18" i="30"/>
  <c r="E19" i="30"/>
  <c r="E20" i="30"/>
  <c r="E21" i="30"/>
  <c r="E22" i="30"/>
  <c r="E23" i="30"/>
  <c r="E24" i="30"/>
  <c r="E25" i="30"/>
  <c r="E26" i="30"/>
  <c r="E27" i="30"/>
  <c r="E28" i="30"/>
  <c r="E9" i="30"/>
  <c r="D2" i="20"/>
  <c r="I2" i="33"/>
  <c r="G2" i="33"/>
  <c r="B5" i="33"/>
  <c r="B4" i="33"/>
  <c r="G1" i="33"/>
  <c r="D2" i="33"/>
  <c r="M2" i="37"/>
  <c r="K2" i="37"/>
  <c r="B5" i="37"/>
  <c r="B4" i="37"/>
  <c r="K1" i="37"/>
  <c r="F2" i="37"/>
  <c r="J2" i="35"/>
  <c r="H2" i="35"/>
  <c r="H1" i="35"/>
  <c r="B5" i="35"/>
  <c r="B4" i="35"/>
  <c r="D2" i="35"/>
  <c r="J2" i="9"/>
  <c r="H2" i="9"/>
  <c r="H1" i="9"/>
  <c r="B4" i="9"/>
  <c r="B3" i="9"/>
  <c r="D2" i="9"/>
  <c r="L3" i="31"/>
  <c r="J3" i="31"/>
  <c r="J2" i="31"/>
  <c r="B6" i="31"/>
  <c r="B5" i="31"/>
  <c r="D2" i="31"/>
  <c r="B4" i="15"/>
  <c r="D2" i="15"/>
  <c r="H2" i="15"/>
  <c r="J4" i="15"/>
  <c r="H4" i="15"/>
  <c r="B5" i="15"/>
  <c r="J9" i="30"/>
  <c r="B8" i="39" s="1"/>
  <c r="J10" i="30"/>
  <c r="B14" i="39" s="1"/>
  <c r="J11" i="30"/>
  <c r="B20" i="39" s="1"/>
  <c r="J12" i="30"/>
  <c r="B26" i="39" s="1"/>
  <c r="J13" i="30"/>
  <c r="B32" i="39" s="1"/>
  <c r="J14" i="30"/>
  <c r="B38" i="39" s="1"/>
  <c r="J15" i="30"/>
  <c r="B44" i="39" s="1"/>
  <c r="J16" i="30"/>
  <c r="B50" i="39" s="1"/>
  <c r="J17" i="30"/>
  <c r="B56" i="39" s="1"/>
  <c r="J18" i="30"/>
  <c r="B62" i="39" s="1"/>
  <c r="J19" i="30"/>
  <c r="B68" i="39" s="1"/>
  <c r="J20" i="30"/>
  <c r="B74" i="39" s="1"/>
  <c r="J21" i="30"/>
  <c r="B80" i="39" s="1"/>
  <c r="J22" i="30"/>
  <c r="B86" i="39" s="1"/>
  <c r="J23" i="30"/>
  <c r="B92" i="39" s="1"/>
  <c r="J24" i="30"/>
  <c r="B98" i="39" s="1"/>
  <c r="J25" i="30"/>
  <c r="B104" i="39" s="1"/>
  <c r="J26" i="30"/>
  <c r="B110" i="39" s="1"/>
  <c r="J27" i="30"/>
  <c r="B116" i="39" s="1"/>
  <c r="J28" i="30"/>
  <c r="B122" i="39" s="1"/>
  <c r="N9"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8" i="9"/>
  <c r="K9" i="9"/>
  <c r="K10" i="9"/>
  <c r="K11" i="9"/>
  <c r="K12" i="9"/>
  <c r="K13" i="9"/>
  <c r="K14" i="9"/>
  <c r="K15" i="9"/>
  <c r="K16" i="9"/>
  <c r="S16" i="9" s="1"/>
  <c r="K17" i="9"/>
  <c r="S17" i="9" s="1"/>
  <c r="K18" i="9"/>
  <c r="S18" i="9" s="1"/>
  <c r="K19" i="9"/>
  <c r="K20" i="9"/>
  <c r="K21" i="9"/>
  <c r="K22" i="9"/>
  <c r="K23" i="9"/>
  <c r="S23" i="9" s="1"/>
  <c r="K24" i="9"/>
  <c r="S24" i="9" s="1"/>
  <c r="K25" i="9"/>
  <c r="S25" i="9" s="1"/>
  <c r="K26" i="9"/>
  <c r="K27" i="9"/>
  <c r="K28" i="9"/>
  <c r="S28" i="9" s="1"/>
  <c r="K29" i="9"/>
  <c r="S29" i="9" s="1"/>
  <c r="K30" i="9"/>
  <c r="S30" i="9" s="1"/>
  <c r="T30" i="9" s="1"/>
  <c r="U30" i="9" s="1"/>
  <c r="K31" i="9"/>
  <c r="S31" i="9" s="1"/>
  <c r="K32" i="9"/>
  <c r="K33" i="9"/>
  <c r="K34" i="9"/>
  <c r="S34" i="9" s="1"/>
  <c r="K35" i="9"/>
  <c r="S35" i="9" s="1"/>
  <c r="K36" i="9"/>
  <c r="S36" i="9" s="1"/>
  <c r="T36" i="9" s="1"/>
  <c r="U36" i="9" s="1"/>
  <c r="K37" i="9"/>
  <c r="S37" i="9" s="1"/>
  <c r="K38" i="9"/>
  <c r="K39" i="9"/>
  <c r="S39" i="9" s="1"/>
  <c r="T39" i="9" s="1"/>
  <c r="U39" i="9" s="1"/>
  <c r="K40" i="9"/>
  <c r="S40" i="9" s="1"/>
  <c r="K41" i="9"/>
  <c r="S41" i="9" s="1"/>
  <c r="K42" i="9"/>
  <c r="S42" i="9" s="1"/>
  <c r="T42" i="9" s="1"/>
  <c r="U42" i="9" s="1"/>
  <c r="K43" i="9"/>
  <c r="S43" i="9" s="1"/>
  <c r="K44" i="9"/>
  <c r="S44" i="9" s="1"/>
  <c r="K45" i="9"/>
  <c r="S45" i="9" s="1"/>
  <c r="T45" i="9" s="1"/>
  <c r="U45" i="9" s="1"/>
  <c r="K46" i="9"/>
  <c r="S46" i="9" s="1"/>
  <c r="K47" i="9"/>
  <c r="S47" i="9" s="1"/>
  <c r="K48" i="9"/>
  <c r="S48" i="9" s="1"/>
  <c r="T48" i="9" s="1"/>
  <c r="U48" i="9" s="1"/>
  <c r="K49" i="9"/>
  <c r="S49" i="9" s="1"/>
  <c r="K50" i="9"/>
  <c r="S50" i="9" s="1"/>
  <c r="K51" i="9"/>
  <c r="S51" i="9" s="1"/>
  <c r="T51" i="9" s="1"/>
  <c r="U51" i="9" s="1"/>
  <c r="K52" i="9"/>
  <c r="S52" i="9" s="1"/>
  <c r="K53" i="9"/>
  <c r="S53" i="9" s="1"/>
  <c r="K54" i="9"/>
  <c r="S54" i="9" s="1"/>
  <c r="T54" i="9" s="1"/>
  <c r="U54" i="9" s="1"/>
  <c r="K55" i="9"/>
  <c r="S55" i="9" s="1"/>
  <c r="K56" i="9"/>
  <c r="S56" i="9" s="1"/>
  <c r="K57" i="9"/>
  <c r="S57" i="9" s="1"/>
  <c r="K58" i="9"/>
  <c r="S58" i="9" s="1"/>
  <c r="K59" i="9"/>
  <c r="S59" i="9" s="1"/>
  <c r="K60" i="9"/>
  <c r="S60" i="9" s="1"/>
  <c r="K61" i="9"/>
  <c r="S61" i="9" s="1"/>
  <c r="K62" i="9"/>
  <c r="S62" i="9" s="1"/>
  <c r="K63" i="9"/>
  <c r="S63" i="9" s="1"/>
  <c r="K64" i="9"/>
  <c r="S64" i="9" s="1"/>
  <c r="K65" i="9"/>
  <c r="S65" i="9" s="1"/>
  <c r="K66" i="9"/>
  <c r="K67" i="9"/>
  <c r="S67" i="9" s="1"/>
  <c r="K68" i="9"/>
  <c r="S68" i="9" s="1"/>
  <c r="K69" i="9"/>
  <c r="S69" i="9" s="1"/>
  <c r="T69" i="9" s="1"/>
  <c r="U69" i="9" s="1"/>
  <c r="K70" i="9"/>
  <c r="S70" i="9" s="1"/>
  <c r="K71" i="9"/>
  <c r="S71" i="9" s="1"/>
  <c r="K72" i="9"/>
  <c r="S72" i="9" s="1"/>
  <c r="T72" i="9" s="1"/>
  <c r="U72" i="9" s="1"/>
  <c r="K73" i="9"/>
  <c r="S73" i="9" s="1"/>
  <c r="K74" i="9"/>
  <c r="S74" i="9" s="1"/>
  <c r="K75" i="9"/>
  <c r="S75" i="9" s="1"/>
  <c r="K76" i="9"/>
  <c r="S76" i="9" s="1"/>
  <c r="K77" i="9"/>
  <c r="S77" i="9" s="1"/>
  <c r="K78" i="9"/>
  <c r="S78" i="9" s="1"/>
  <c r="K79" i="9"/>
  <c r="S79" i="9" s="1"/>
  <c r="K80" i="9"/>
  <c r="K81" i="9"/>
  <c r="S81" i="9" s="1"/>
  <c r="K82" i="9"/>
  <c r="K83" i="9"/>
  <c r="S83" i="9" s="1"/>
  <c r="K84" i="9"/>
  <c r="S84" i="9" s="1"/>
  <c r="K85" i="9"/>
  <c r="S85" i="9" s="1"/>
  <c r="K86" i="9"/>
  <c r="K87" i="9"/>
  <c r="S87" i="9" s="1"/>
  <c r="T87" i="9" s="1"/>
  <c r="U87" i="9" s="1"/>
  <c r="K88" i="9"/>
  <c r="S88" i="9" s="1"/>
  <c r="K89" i="9"/>
  <c r="S89" i="9" s="1"/>
  <c r="K90" i="9"/>
  <c r="S90" i="9" s="1"/>
  <c r="T90" i="9" s="1"/>
  <c r="U90" i="9" s="1"/>
  <c r="K91" i="9"/>
  <c r="S91" i="9" s="1"/>
  <c r="K92" i="9"/>
  <c r="S92" i="9" s="1"/>
  <c r="K93" i="9"/>
  <c r="S93" i="9" s="1"/>
  <c r="K94" i="9"/>
  <c r="S94" i="9" s="1"/>
  <c r="T94" i="9" s="1"/>
  <c r="U94" i="9" s="1"/>
  <c r="K95" i="9"/>
  <c r="K96" i="9"/>
  <c r="S96" i="9" s="1"/>
  <c r="K97" i="9"/>
  <c r="S97" i="9" s="1"/>
  <c r="T97" i="9" s="1"/>
  <c r="U97" i="9" s="1"/>
  <c r="K98" i="9"/>
  <c r="S98" i="9" s="1"/>
  <c r="K99" i="9"/>
  <c r="S99" i="9" s="1"/>
  <c r="T99" i="9" s="1"/>
  <c r="U99" i="9" s="1"/>
  <c r="K100" i="9"/>
  <c r="S100" i="9" s="1"/>
  <c r="K101" i="9"/>
  <c r="S101" i="9" s="1"/>
  <c r="K102" i="9"/>
  <c r="S102" i="9" s="1"/>
  <c r="T102" i="9" s="1"/>
  <c r="U102" i="9" s="1"/>
  <c r="K103" i="9"/>
  <c r="S103" i="9" s="1"/>
  <c r="K104" i="9"/>
  <c r="S104" i="9" s="1"/>
  <c r="K105" i="9"/>
  <c r="S105" i="9" s="1"/>
  <c r="T105" i="9" s="1"/>
  <c r="U105" i="9" s="1"/>
  <c r="K106" i="9"/>
  <c r="S106" i="9" s="1"/>
  <c r="K107" i="9"/>
  <c r="S107" i="9" s="1"/>
  <c r="K108" i="9"/>
  <c r="S108" i="9" s="1"/>
  <c r="T108" i="9" s="1"/>
  <c r="U108" i="9" s="1"/>
  <c r="K109" i="9"/>
  <c r="S109" i="9" s="1"/>
  <c r="K110" i="9"/>
  <c r="S110" i="9" s="1"/>
  <c r="K111" i="9"/>
  <c r="S111" i="9" s="1"/>
  <c r="K112" i="9"/>
  <c r="S112" i="9" s="1"/>
  <c r="K113" i="9"/>
  <c r="S113" i="9" s="1"/>
  <c r="K114" i="9"/>
  <c r="S114" i="9" s="1"/>
  <c r="K115" i="9"/>
  <c r="S115" i="9" s="1"/>
  <c r="K116" i="9"/>
  <c r="S116" i="9" s="1"/>
  <c r="K117" i="9"/>
  <c r="S117" i="9" s="1"/>
  <c r="T117" i="9" s="1"/>
  <c r="U117" i="9" s="1"/>
  <c r="K118" i="9"/>
  <c r="S118" i="9" s="1"/>
  <c r="K119" i="9"/>
  <c r="S119" i="9" s="1"/>
  <c r="K120" i="9"/>
  <c r="S120" i="9" s="1"/>
  <c r="T120" i="9" s="1"/>
  <c r="U120" i="9" s="1"/>
  <c r="K121" i="9"/>
  <c r="S121" i="9" s="1"/>
  <c r="K122" i="9"/>
  <c r="S122" i="9" s="1"/>
  <c r="K123" i="9"/>
  <c r="S123" i="9" s="1"/>
  <c r="T123" i="9" s="1"/>
  <c r="U123" i="9" s="1"/>
  <c r="K124" i="9"/>
  <c r="S124" i="9" s="1"/>
  <c r="K125" i="9"/>
  <c r="S125" i="9" s="1"/>
  <c r="K126" i="9"/>
  <c r="K127" i="9"/>
  <c r="S127" i="9" s="1"/>
  <c r="I9" i="9"/>
  <c r="I10"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K8" i="9"/>
  <c r="S22" i="9" l="1"/>
  <c r="S38" i="9"/>
  <c r="S27" i="9"/>
  <c r="S33" i="9"/>
  <c r="S32" i="9"/>
  <c r="S20" i="9"/>
  <c r="S26" i="9"/>
  <c r="S21" i="9"/>
  <c r="S82" i="9"/>
  <c r="T82" i="9" s="1"/>
  <c r="U82" i="9" s="1"/>
  <c r="S66" i="9"/>
  <c r="T66" i="9" s="1"/>
  <c r="U66" i="9" s="1"/>
  <c r="S80" i="9"/>
  <c r="S126" i="9"/>
  <c r="T126" i="9" s="1"/>
  <c r="U126" i="9" s="1"/>
  <c r="S10" i="9"/>
  <c r="S9" i="9"/>
  <c r="S95" i="9"/>
  <c r="T95" i="9" s="1"/>
  <c r="T60" i="9"/>
  <c r="U60" i="9" s="1"/>
  <c r="T107" i="9"/>
  <c r="U107" i="9" s="1"/>
  <c r="T59" i="9"/>
  <c r="U59" i="9" s="1"/>
  <c r="T106" i="9"/>
  <c r="U106" i="9" s="1"/>
  <c r="T58" i="9"/>
  <c r="U58" i="9" s="1"/>
  <c r="T46" i="9"/>
  <c r="U46" i="9" s="1"/>
  <c r="T34" i="9"/>
  <c r="U34" i="9" s="1"/>
  <c r="T22" i="9"/>
  <c r="U22" i="9" s="1"/>
  <c r="T84" i="9"/>
  <c r="U84" i="9" s="1"/>
  <c r="T24" i="9"/>
  <c r="U24" i="9" s="1"/>
  <c r="T83" i="9"/>
  <c r="U83" i="9" s="1"/>
  <c r="T71" i="9"/>
  <c r="U71" i="9" s="1"/>
  <c r="T47" i="9"/>
  <c r="U47" i="9" s="1"/>
  <c r="T23" i="9"/>
  <c r="U23" i="9" s="1"/>
  <c r="T93" i="9"/>
  <c r="U93" i="9" s="1"/>
  <c r="T81" i="9"/>
  <c r="U81" i="9" s="1"/>
  <c r="T57" i="9"/>
  <c r="U57" i="9" s="1"/>
  <c r="T78" i="9"/>
  <c r="U78" i="9" s="1"/>
  <c r="T96" i="9"/>
  <c r="U96" i="9" s="1"/>
  <c r="T119" i="9"/>
  <c r="U119" i="9" s="1"/>
  <c r="T35" i="9"/>
  <c r="U35" i="9" s="1"/>
  <c r="T118" i="9"/>
  <c r="U118" i="9" s="1"/>
  <c r="T70" i="9"/>
  <c r="U70" i="9" s="1"/>
  <c r="T114" i="9"/>
  <c r="U114" i="9" s="1"/>
  <c r="T127" i="9"/>
  <c r="U127" i="9" s="1"/>
  <c r="T115" i="9"/>
  <c r="U115" i="9" s="1"/>
  <c r="T103" i="9"/>
  <c r="U103" i="9" s="1"/>
  <c r="T91" i="9"/>
  <c r="U91" i="9" s="1"/>
  <c r="T79" i="9"/>
  <c r="U79" i="9" s="1"/>
  <c r="T67" i="9"/>
  <c r="U67" i="9" s="1"/>
  <c r="T55" i="9"/>
  <c r="U55" i="9" s="1"/>
  <c r="T43" i="9"/>
  <c r="U43" i="9" s="1"/>
  <c r="T31" i="9"/>
  <c r="U31" i="9" s="1"/>
  <c r="T125" i="9"/>
  <c r="U125" i="9" s="1"/>
  <c r="T113" i="9"/>
  <c r="U113" i="9" s="1"/>
  <c r="T101" i="9"/>
  <c r="U101" i="9" s="1"/>
  <c r="T89" i="9"/>
  <c r="U89" i="9" s="1"/>
  <c r="T77" i="9"/>
  <c r="U77" i="9" s="1"/>
  <c r="T65" i="9"/>
  <c r="U65" i="9" s="1"/>
  <c r="T53" i="9"/>
  <c r="U53" i="9" s="1"/>
  <c r="T41" i="9"/>
  <c r="U41" i="9" s="1"/>
  <c r="T29" i="9"/>
  <c r="U29" i="9" s="1"/>
  <c r="T124" i="9"/>
  <c r="U124" i="9" s="1"/>
  <c r="T112" i="9"/>
  <c r="U112" i="9" s="1"/>
  <c r="T100" i="9"/>
  <c r="U100" i="9" s="1"/>
  <c r="T88" i="9"/>
  <c r="U88" i="9" s="1"/>
  <c r="T76" i="9"/>
  <c r="U76" i="9" s="1"/>
  <c r="T64" i="9"/>
  <c r="U64" i="9" s="1"/>
  <c r="T52" i="9"/>
  <c r="U52" i="9" s="1"/>
  <c r="T40" i="9"/>
  <c r="U40" i="9" s="1"/>
  <c r="T28" i="9"/>
  <c r="U28" i="9" s="1"/>
  <c r="T111" i="9"/>
  <c r="U111" i="9" s="1"/>
  <c r="T63" i="9"/>
  <c r="U63" i="9" s="1"/>
  <c r="T75" i="9"/>
  <c r="U75" i="9" s="1"/>
  <c r="T121" i="9"/>
  <c r="U121" i="9" s="1"/>
  <c r="T109" i="9"/>
  <c r="U109" i="9" s="1"/>
  <c r="T85" i="9"/>
  <c r="U85" i="9" s="1"/>
  <c r="T73" i="9"/>
  <c r="U73" i="9" s="1"/>
  <c r="T61" i="9"/>
  <c r="U61" i="9" s="1"/>
  <c r="T49" i="9"/>
  <c r="U49" i="9" s="1"/>
  <c r="T37" i="9"/>
  <c r="U37" i="9" s="1"/>
  <c r="T25" i="9"/>
  <c r="U25" i="9" s="1"/>
  <c r="S8" i="9"/>
  <c r="S19" i="9"/>
  <c r="S15" i="9"/>
  <c r="S14" i="9"/>
  <c r="S86" i="9"/>
  <c r="S13" i="9"/>
  <c r="S12" i="9"/>
  <c r="S11" i="9"/>
  <c r="D9" i="15"/>
  <c r="F9" i="15" s="1"/>
  <c r="C10" i="31" s="1"/>
  <c r="E2" i="37"/>
  <c r="C2" i="20"/>
  <c r="C2" i="33"/>
  <c r="C2" i="35"/>
  <c r="C2" i="9"/>
  <c r="C2" i="31"/>
  <c r="C2" i="15"/>
  <c r="B1" i="20"/>
  <c r="B1" i="33"/>
  <c r="B1" i="37"/>
  <c r="B1" i="35"/>
  <c r="B1" i="9"/>
  <c r="B1" i="31"/>
  <c r="B1" i="15"/>
  <c r="D9" i="30"/>
  <c r="F2" i="33"/>
  <c r="F1" i="33"/>
  <c r="J2" i="37"/>
  <c r="J1" i="37"/>
  <c r="G2" i="35"/>
  <c r="G1" i="35"/>
  <c r="G2" i="9"/>
  <c r="G1" i="9"/>
  <c r="A122" i="9"/>
  <c r="A116" i="9"/>
  <c r="A110" i="9"/>
  <c r="A104" i="9"/>
  <c r="A98" i="9"/>
  <c r="A92" i="9"/>
  <c r="A86" i="9"/>
  <c r="A80" i="9"/>
  <c r="A74" i="9"/>
  <c r="A68" i="9"/>
  <c r="A62" i="9"/>
  <c r="A56" i="9"/>
  <c r="A50" i="9"/>
  <c r="A44" i="9"/>
  <c r="A38" i="9"/>
  <c r="A32" i="9"/>
  <c r="A26" i="9"/>
  <c r="A20" i="9"/>
  <c r="A14" i="9"/>
  <c r="I8" i="9"/>
  <c r="I3" i="31"/>
  <c r="I2" i="31"/>
  <c r="G4" i="15"/>
  <c r="G2" i="15"/>
  <c r="D10" i="30"/>
  <c r="D11" i="30"/>
  <c r="D12" i="30"/>
  <c r="D13" i="30"/>
  <c r="D14" i="30"/>
  <c r="D15" i="30"/>
  <c r="D16" i="30"/>
  <c r="D17" i="30"/>
  <c r="D18" i="30"/>
  <c r="D19" i="30"/>
  <c r="D20" i="30"/>
  <c r="D21" i="30"/>
  <c r="D22" i="30"/>
  <c r="D23" i="30"/>
  <c r="D24" i="30"/>
  <c r="D25" i="30"/>
  <c r="D26" i="30"/>
  <c r="D27" i="30"/>
  <c r="D28" i="30"/>
  <c r="H9" i="15"/>
  <c r="H10" i="15"/>
  <c r="H11" i="15"/>
  <c r="H12" i="15"/>
  <c r="H13" i="15"/>
  <c r="H14" i="15"/>
  <c r="H15" i="15"/>
  <c r="H16" i="15"/>
  <c r="H17" i="15"/>
  <c r="H18" i="15"/>
  <c r="H19" i="15"/>
  <c r="H20" i="15"/>
  <c r="M20" i="15" s="1"/>
  <c r="H21" i="15"/>
  <c r="H22" i="15"/>
  <c r="H23" i="15"/>
  <c r="H24" i="15"/>
  <c r="H25" i="15"/>
  <c r="H26" i="15"/>
  <c r="H27" i="15"/>
  <c r="H28" i="15"/>
  <c r="M28" i="15" s="1"/>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9" i="15"/>
  <c r="I10" i="15"/>
  <c r="I11" i="15"/>
  <c r="I12" i="15"/>
  <c r="I13" i="15"/>
  <c r="I14" i="15"/>
  <c r="I15" i="15"/>
  <c r="I16" i="15"/>
  <c r="I17" i="15"/>
  <c r="I18" i="15"/>
  <c r="I19" i="15"/>
  <c r="I20" i="15"/>
  <c r="I21" i="15"/>
  <c r="I22" i="15"/>
  <c r="I23" i="15"/>
  <c r="I24" i="15"/>
  <c r="I25" i="15"/>
  <c r="I26" i="15"/>
  <c r="I27" i="15"/>
  <c r="I28" i="15"/>
  <c r="I9" i="15"/>
  <c r="D10" i="15"/>
  <c r="E10" i="15" s="1"/>
  <c r="D11" i="15"/>
  <c r="E11" i="15" s="1"/>
  <c r="C20" i="39" s="1"/>
  <c r="D12" i="15"/>
  <c r="E12" i="15" s="1"/>
  <c r="C26" i="39" s="1"/>
  <c r="D13" i="15"/>
  <c r="F13" i="15" s="1"/>
  <c r="C14" i="31" s="1"/>
  <c r="D14" i="15"/>
  <c r="F14" i="15" s="1"/>
  <c r="C15" i="31" s="1"/>
  <c r="D15" i="15"/>
  <c r="F15" i="15" s="1"/>
  <c r="C16" i="31" s="1"/>
  <c r="D16" i="15"/>
  <c r="F16" i="15" s="1"/>
  <c r="C17" i="31" s="1"/>
  <c r="D17" i="15"/>
  <c r="F17" i="15" s="1"/>
  <c r="C18" i="31" s="1"/>
  <c r="E18" i="31" s="1"/>
  <c r="D18" i="15"/>
  <c r="F18" i="15" s="1"/>
  <c r="C19" i="31" s="1"/>
  <c r="D19" i="15"/>
  <c r="E19" i="15" s="1"/>
  <c r="D20" i="15"/>
  <c r="E20" i="15" s="1"/>
  <c r="C74" i="39" s="1"/>
  <c r="D21" i="15"/>
  <c r="E21" i="15" s="1"/>
  <c r="D22" i="15"/>
  <c r="F22" i="15" s="1"/>
  <c r="C23" i="31" s="1"/>
  <c r="D23" i="15"/>
  <c r="E23" i="15" s="1"/>
  <c r="C92" i="39" s="1"/>
  <c r="D24" i="15"/>
  <c r="E24" i="15" s="1"/>
  <c r="C98" i="39" s="1"/>
  <c r="D25" i="15"/>
  <c r="F25" i="15" s="1"/>
  <c r="C26" i="31" s="1"/>
  <c r="D26" i="15"/>
  <c r="E26" i="15" s="1"/>
  <c r="D27" i="15"/>
  <c r="F27" i="15" s="1"/>
  <c r="C28" i="31" s="1"/>
  <c r="D28" i="15"/>
  <c r="F28" i="15" s="1"/>
  <c r="C29" i="31" s="1"/>
  <c r="E28" i="15"/>
  <c r="E22" i="15"/>
  <c r="E27" i="15"/>
  <c r="B10" i="15"/>
  <c r="B20" i="9"/>
  <c r="B26" i="9"/>
  <c r="B32" i="9"/>
  <c r="B15" i="31"/>
  <c r="B15" i="35"/>
  <c r="B50" i="9"/>
  <c r="B56" i="9"/>
  <c r="B62" i="9"/>
  <c r="B19" i="35"/>
  <c r="B74" i="9"/>
  <c r="B80" i="9"/>
  <c r="B86" i="9"/>
  <c r="B92" i="9"/>
  <c r="B98" i="9"/>
  <c r="B26" i="31"/>
  <c r="B26" i="35"/>
  <c r="B116" i="9"/>
  <c r="B28" i="15"/>
  <c r="B9" i="15"/>
  <c r="A28" i="35"/>
  <c r="A27" i="35"/>
  <c r="A26" i="35"/>
  <c r="A25" i="35"/>
  <c r="A24" i="35"/>
  <c r="A23" i="35"/>
  <c r="A22" i="35"/>
  <c r="A21" i="35"/>
  <c r="A20" i="35"/>
  <c r="A19" i="35"/>
  <c r="A18" i="35"/>
  <c r="A17" i="35"/>
  <c r="A16" i="35"/>
  <c r="A15" i="35"/>
  <c r="A14" i="35"/>
  <c r="A13" i="35"/>
  <c r="A12" i="35"/>
  <c r="A11" i="35"/>
  <c r="A10" i="35"/>
  <c r="A9" i="35"/>
  <c r="A8" i="9"/>
  <c r="F19" i="15"/>
  <c r="C20" i="31" s="1"/>
  <c r="E20" i="31" s="1"/>
  <c r="A11" i="31"/>
  <c r="A12" i="31"/>
  <c r="A10" i="31"/>
  <c r="A13" i="31"/>
  <c r="A14" i="31"/>
  <c r="A15" i="31"/>
  <c r="A16" i="31"/>
  <c r="A17" i="31"/>
  <c r="A18" i="31"/>
  <c r="A19" i="31"/>
  <c r="A20" i="31"/>
  <c r="A21" i="31"/>
  <c r="A22" i="31"/>
  <c r="A23" i="31"/>
  <c r="A24" i="31"/>
  <c r="A25" i="31"/>
  <c r="A26" i="31"/>
  <c r="A27" i="31"/>
  <c r="A28" i="31"/>
  <c r="A29" i="31"/>
  <c r="A17" i="15"/>
  <c r="A18" i="15"/>
  <c r="A19" i="15"/>
  <c r="A20" i="15"/>
  <c r="A21" i="15"/>
  <c r="A22" i="15"/>
  <c r="A23" i="15"/>
  <c r="B23" i="15"/>
  <c r="A24" i="15"/>
  <c r="A25" i="15"/>
  <c r="A26" i="15"/>
  <c r="A27" i="15"/>
  <c r="A28" i="15"/>
  <c r="A16" i="15"/>
  <c r="A15" i="15"/>
  <c r="A14" i="15"/>
  <c r="A13" i="15"/>
  <c r="A12" i="15"/>
  <c r="A11" i="15"/>
  <c r="A10" i="15"/>
  <c r="A9" i="15"/>
  <c r="E16" i="15" l="1"/>
  <c r="C50" i="39" s="1"/>
  <c r="M19" i="15"/>
  <c r="D68" i="39" s="1"/>
  <c r="T68" i="39" s="1"/>
  <c r="U68" i="39" s="1"/>
  <c r="M15" i="15"/>
  <c r="N15" i="15" s="1"/>
  <c r="D16" i="31" s="1"/>
  <c r="M12" i="15"/>
  <c r="D26" i="39" s="1"/>
  <c r="T26" i="39" s="1"/>
  <c r="U26" i="39" s="1"/>
  <c r="C68" i="9"/>
  <c r="T68" i="9" s="1"/>
  <c r="U68" i="9" s="1"/>
  <c r="C68" i="39"/>
  <c r="N28" i="15"/>
  <c r="D29" i="31" s="1"/>
  <c r="D122" i="39"/>
  <c r="T122" i="39" s="1"/>
  <c r="U122" i="39" s="1"/>
  <c r="C110" i="9"/>
  <c r="T110" i="9" s="1"/>
  <c r="U110" i="9" s="1"/>
  <c r="C110" i="39"/>
  <c r="C14" i="9"/>
  <c r="C14" i="39"/>
  <c r="C116" i="9"/>
  <c r="C116" i="39"/>
  <c r="C86" i="9"/>
  <c r="C86" i="39"/>
  <c r="M14" i="15"/>
  <c r="D38" i="39" s="1"/>
  <c r="T38" i="39" s="1"/>
  <c r="U38" i="39" s="1"/>
  <c r="C122" i="9"/>
  <c r="C122" i="39"/>
  <c r="E17" i="15"/>
  <c r="C80" i="9"/>
  <c r="C80" i="39"/>
  <c r="M17" i="15"/>
  <c r="D56" i="39" s="1"/>
  <c r="T56" i="39" s="1"/>
  <c r="U56" i="39" s="1"/>
  <c r="D74" i="9"/>
  <c r="D74" i="39"/>
  <c r="T74" i="39" s="1"/>
  <c r="U74" i="39" s="1"/>
  <c r="U95" i="9"/>
  <c r="E21" i="35"/>
  <c r="G21" i="35" s="1"/>
  <c r="T80" i="9"/>
  <c r="U80" i="9" s="1"/>
  <c r="E19" i="35"/>
  <c r="G19" i="35" s="1"/>
  <c r="T116" i="9"/>
  <c r="U116" i="9" s="1"/>
  <c r="E27" i="35"/>
  <c r="G27" i="35" s="1"/>
  <c r="T122" i="9"/>
  <c r="U122" i="9" s="1"/>
  <c r="E28" i="35"/>
  <c r="G28" i="35" s="1"/>
  <c r="M22" i="15"/>
  <c r="F11" i="15"/>
  <c r="C12" i="31" s="1"/>
  <c r="F21" i="15"/>
  <c r="C22" i="31" s="1"/>
  <c r="E22" i="31" s="1"/>
  <c r="E25" i="15"/>
  <c r="F20" i="15"/>
  <c r="C21" i="31" s="1"/>
  <c r="E21" i="31" s="1"/>
  <c r="N20" i="15"/>
  <c r="D21" i="31" s="1"/>
  <c r="E13" i="15"/>
  <c r="C32" i="39" s="1"/>
  <c r="M26" i="15"/>
  <c r="D110" i="39" s="1"/>
  <c r="T110" i="39" s="1"/>
  <c r="U110" i="39" s="1"/>
  <c r="E14" i="15"/>
  <c r="E22" i="35"/>
  <c r="G22" i="35" s="1"/>
  <c r="T86" i="9"/>
  <c r="U86" i="9" s="1"/>
  <c r="M23" i="15"/>
  <c r="F24" i="15"/>
  <c r="C25" i="31" s="1"/>
  <c r="E25" i="31" s="1"/>
  <c r="F26" i="15"/>
  <c r="C27" i="31" s="1"/>
  <c r="E27" i="31" s="1"/>
  <c r="F12" i="15"/>
  <c r="C13" i="31" s="1"/>
  <c r="M18" i="15"/>
  <c r="M10" i="15"/>
  <c r="E10" i="35"/>
  <c r="G10" i="35" s="1"/>
  <c r="F10" i="15"/>
  <c r="C11" i="31" s="1"/>
  <c r="M27" i="15"/>
  <c r="M25" i="15"/>
  <c r="D104" i="39" s="1"/>
  <c r="T104" i="39" s="1"/>
  <c r="U104" i="39" s="1"/>
  <c r="M24" i="15"/>
  <c r="D98" i="39" s="1"/>
  <c r="T98" i="39" s="1"/>
  <c r="U98" i="39" s="1"/>
  <c r="M21" i="15"/>
  <c r="D80" i="39" s="1"/>
  <c r="T80" i="39" s="1"/>
  <c r="U80" i="39" s="1"/>
  <c r="M16" i="15"/>
  <c r="D50" i="39" s="1"/>
  <c r="T50" i="39" s="1"/>
  <c r="U50" i="39" s="1"/>
  <c r="M13" i="15"/>
  <c r="D32" i="39" s="1"/>
  <c r="T32" i="39" s="1"/>
  <c r="U32" i="39" s="1"/>
  <c r="M11" i="15"/>
  <c r="D20" i="39" s="1"/>
  <c r="T20" i="39" s="1"/>
  <c r="U20" i="39" s="1"/>
  <c r="B110" i="9"/>
  <c r="B13" i="15"/>
  <c r="B13" i="35"/>
  <c r="B13" i="31"/>
  <c r="B26" i="15"/>
  <c r="B12" i="15"/>
  <c r="B17" i="31"/>
  <c r="B18" i="15"/>
  <c r="B17" i="35"/>
  <c r="B25" i="35"/>
  <c r="B104" i="9"/>
  <c r="B20" i="31"/>
  <c r="B14" i="31"/>
  <c r="B25" i="15"/>
  <c r="B19" i="15"/>
  <c r="B38" i="9"/>
  <c r="B21" i="15"/>
  <c r="B14" i="15"/>
  <c r="B21" i="31"/>
  <c r="B14" i="35"/>
  <c r="B14" i="9"/>
  <c r="B68" i="9"/>
  <c r="B16" i="31"/>
  <c r="B12" i="31"/>
  <c r="B27" i="15"/>
  <c r="B23" i="35"/>
  <c r="B24" i="31"/>
  <c r="B20" i="35"/>
  <c r="B20" i="15"/>
  <c r="B19" i="31"/>
  <c r="B11" i="35"/>
  <c r="B28" i="31"/>
  <c r="B16" i="35"/>
  <c r="B21" i="35"/>
  <c r="B17" i="15"/>
  <c r="B11" i="15"/>
  <c r="B16" i="15"/>
  <c r="B22" i="31"/>
  <c r="B18" i="31"/>
  <c r="B12" i="35"/>
  <c r="B27" i="35"/>
  <c r="B44" i="9"/>
  <c r="B22" i="15"/>
  <c r="B27" i="31"/>
  <c r="B23" i="31"/>
  <c r="B10" i="35"/>
  <c r="B18" i="35"/>
  <c r="B22" i="35"/>
  <c r="B11" i="31"/>
  <c r="B15" i="15"/>
  <c r="B24" i="15"/>
  <c r="B29" i="31"/>
  <c r="B25" i="31"/>
  <c r="B24" i="35"/>
  <c r="B28" i="35"/>
  <c r="E19" i="31"/>
  <c r="C92" i="9"/>
  <c r="E17" i="31"/>
  <c r="E23" i="31"/>
  <c r="E16" i="31"/>
  <c r="N26" i="15"/>
  <c r="D27" i="31" s="1"/>
  <c r="E28" i="31"/>
  <c r="E29" i="31"/>
  <c r="C74" i="9"/>
  <c r="C26" i="9"/>
  <c r="C98" i="9"/>
  <c r="E26" i="31"/>
  <c r="D122" i="9"/>
  <c r="N19" i="15"/>
  <c r="D20" i="31" s="1"/>
  <c r="C20" i="9"/>
  <c r="C50" i="9"/>
  <c r="B122" i="9"/>
  <c r="E15" i="15"/>
  <c r="C44" i="39" s="1"/>
  <c r="E18" i="15"/>
  <c r="C62" i="39" s="1"/>
  <c r="F23" i="15"/>
  <c r="C24" i="31" s="1"/>
  <c r="D68" i="9"/>
  <c r="E9" i="15"/>
  <c r="M9" i="15"/>
  <c r="B9" i="35"/>
  <c r="B8" i="9"/>
  <c r="B10" i="31"/>
  <c r="C32" i="9" l="1"/>
  <c r="T14" i="9"/>
  <c r="U14" i="9" s="1"/>
  <c r="N21" i="15"/>
  <c r="D22" i="31" s="1"/>
  <c r="D44" i="39"/>
  <c r="T44" i="39" s="1"/>
  <c r="U44" i="39" s="1"/>
  <c r="D44" i="9"/>
  <c r="D98" i="9"/>
  <c r="D110" i="9"/>
  <c r="D104" i="9"/>
  <c r="N13" i="15"/>
  <c r="D14" i="31" s="1"/>
  <c r="E14" i="31" s="1"/>
  <c r="N12" i="15"/>
  <c r="D13" i="31" s="1"/>
  <c r="E13" i="31" s="1"/>
  <c r="N14" i="15"/>
  <c r="D15" i="31" s="1"/>
  <c r="E15" i="31" s="1"/>
  <c r="D26" i="9"/>
  <c r="D32" i="9"/>
  <c r="D50" i="9"/>
  <c r="D80" i="9"/>
  <c r="N16" i="15"/>
  <c r="D17" i="31" s="1"/>
  <c r="N24" i="15"/>
  <c r="D25" i="31" s="1"/>
  <c r="N25" i="15"/>
  <c r="D26" i="31" s="1"/>
  <c r="D92" i="9"/>
  <c r="D92" i="39"/>
  <c r="T92" i="39" s="1"/>
  <c r="U92" i="39" s="1"/>
  <c r="C104" i="9"/>
  <c r="C104" i="39"/>
  <c r="E26" i="35"/>
  <c r="G26" i="35" s="1"/>
  <c r="N10" i="15"/>
  <c r="D11" i="31" s="1"/>
  <c r="E11" i="31" s="1"/>
  <c r="D14" i="39"/>
  <c r="T14" i="39" s="1"/>
  <c r="U14" i="39" s="1"/>
  <c r="T15" i="39" s="1"/>
  <c r="U15" i="39" s="1"/>
  <c r="T16" i="39" s="1"/>
  <c r="U16" i="39" s="1"/>
  <c r="T17" i="39" s="1"/>
  <c r="U17" i="39" s="1"/>
  <c r="T18" i="39" s="1"/>
  <c r="U18" i="39" s="1"/>
  <c r="T19" i="39" s="1"/>
  <c r="U19" i="39" s="1"/>
  <c r="D38" i="9"/>
  <c r="N11" i="15"/>
  <c r="D12" i="31" s="1"/>
  <c r="E12" i="31" s="1"/>
  <c r="C38" i="9"/>
  <c r="T38" i="9" s="1"/>
  <c r="U38" i="9" s="1"/>
  <c r="C38" i="39"/>
  <c r="D62" i="9"/>
  <c r="D62" i="39"/>
  <c r="T62" i="39" s="1"/>
  <c r="U62" i="39" s="1"/>
  <c r="D20" i="9"/>
  <c r="D56" i="9"/>
  <c r="D86" i="9"/>
  <c r="D86" i="39"/>
  <c r="T86" i="39" s="1"/>
  <c r="U86" i="39" s="1"/>
  <c r="N17" i="15"/>
  <c r="D18" i="31" s="1"/>
  <c r="C56" i="9"/>
  <c r="C56" i="39"/>
  <c r="D116" i="9"/>
  <c r="D116" i="39"/>
  <c r="T116" i="39" s="1"/>
  <c r="U116" i="39" s="1"/>
  <c r="D8" i="9"/>
  <c r="D8" i="39"/>
  <c r="C8" i="9"/>
  <c r="T8" i="9" s="1"/>
  <c r="C8" i="39"/>
  <c r="T98" i="9"/>
  <c r="U98" i="9" s="1"/>
  <c r="E24" i="35"/>
  <c r="G24" i="35" s="1"/>
  <c r="T32" i="9"/>
  <c r="U32" i="9" s="1"/>
  <c r="T33" i="9" s="1"/>
  <c r="U33" i="9" s="1"/>
  <c r="E13" i="35"/>
  <c r="G13" i="35" s="1"/>
  <c r="T50" i="9"/>
  <c r="U50" i="9" s="1"/>
  <c r="E16" i="35"/>
  <c r="G16" i="35" s="1"/>
  <c r="N27" i="15"/>
  <c r="D28" i="31" s="1"/>
  <c r="T26" i="9"/>
  <c r="U26" i="9" s="1"/>
  <c r="T27" i="9" s="1"/>
  <c r="U27" i="9" s="1"/>
  <c r="E12" i="35"/>
  <c r="G12" i="35" s="1"/>
  <c r="T74" i="9"/>
  <c r="U74" i="9" s="1"/>
  <c r="E20" i="35"/>
  <c r="G20" i="35" s="1"/>
  <c r="E14" i="35"/>
  <c r="G14" i="35" s="1"/>
  <c r="N23" i="15"/>
  <c r="D24" i="31" s="1"/>
  <c r="T92" i="9"/>
  <c r="U92" i="9" s="1"/>
  <c r="E23" i="35"/>
  <c r="G23" i="35" s="1"/>
  <c r="T20" i="9"/>
  <c r="U20" i="9" s="1"/>
  <c r="T21" i="9" s="1"/>
  <c r="E11" i="35"/>
  <c r="G11" i="35" s="1"/>
  <c r="N18" i="15"/>
  <c r="D19" i="31" s="1"/>
  <c r="N22" i="15"/>
  <c r="D23" i="31" s="1"/>
  <c r="T104" i="9"/>
  <c r="U104" i="9" s="1"/>
  <c r="E25" i="35"/>
  <c r="G25" i="35" s="1"/>
  <c r="D14" i="9"/>
  <c r="N9" i="15"/>
  <c r="D10" i="31" s="1"/>
  <c r="E10" i="31" s="1"/>
  <c r="E24" i="31"/>
  <c r="C44" i="9"/>
  <c r="C62" i="9"/>
  <c r="U8" i="9" l="1"/>
  <c r="T9" i="9" s="1"/>
  <c r="U9" i="9" s="1"/>
  <c r="T15" i="9"/>
  <c r="U15" i="9" s="1"/>
  <c r="T16" i="9" s="1"/>
  <c r="U16" i="9" s="1"/>
  <c r="T17" i="9" s="1"/>
  <c r="U17" i="9" s="1"/>
  <c r="T18" i="9" s="1"/>
  <c r="U18" i="9" s="1"/>
  <c r="T19" i="9" s="1"/>
  <c r="U19" i="9" s="1"/>
  <c r="E17" i="35"/>
  <c r="G17" i="35" s="1"/>
  <c r="T56" i="9"/>
  <c r="U56" i="9" s="1"/>
  <c r="T8" i="39"/>
  <c r="U8" i="39" s="1"/>
  <c r="T9" i="39" s="1"/>
  <c r="U9" i="39" s="1"/>
  <c r="I14" i="31"/>
  <c r="C14" i="37" s="1"/>
  <c r="B15" i="33"/>
  <c r="B16" i="33"/>
  <c r="B17" i="33"/>
  <c r="B14" i="33"/>
  <c r="J14" i="31"/>
  <c r="D14" i="37" s="1"/>
  <c r="E18" i="35"/>
  <c r="G18" i="35" s="1"/>
  <c r="T62" i="9"/>
  <c r="U62" i="9" s="1"/>
  <c r="C15" i="35"/>
  <c r="E15" i="35" s="1"/>
  <c r="G15" i="35" s="1"/>
  <c r="T44" i="9"/>
  <c r="U44" i="9" s="1"/>
  <c r="J12" i="31"/>
  <c r="D12" i="37" s="1"/>
  <c r="I13" i="31"/>
  <c r="C13" i="37" s="1"/>
  <c r="I11" i="31"/>
  <c r="C11" i="37" s="1"/>
  <c r="L13" i="31"/>
  <c r="F13" i="37" s="1"/>
  <c r="L12" i="31"/>
  <c r="F12" i="37" s="1"/>
  <c r="L14" i="31"/>
  <c r="F14" i="37" s="1"/>
  <c r="K11" i="31"/>
  <c r="E11" i="37" s="1"/>
  <c r="L10" i="31"/>
  <c r="F10" i="37" s="1"/>
  <c r="K12" i="31"/>
  <c r="E12" i="37" s="1"/>
  <c r="K10" i="31"/>
  <c r="E10" i="37" s="1"/>
  <c r="M13" i="31"/>
  <c r="G13" i="37" s="1"/>
  <c r="M10" i="31"/>
  <c r="G10" i="37" s="1"/>
  <c r="K13" i="31"/>
  <c r="E13" i="37" s="1"/>
  <c r="I10" i="31"/>
  <c r="C10" i="37" s="1"/>
  <c r="M12" i="31"/>
  <c r="G12" i="37" s="1"/>
  <c r="J13" i="31"/>
  <c r="D13" i="37" s="1"/>
  <c r="M11" i="31"/>
  <c r="G11" i="37" s="1"/>
  <c r="K14" i="31"/>
  <c r="E14" i="37" s="1"/>
  <c r="J10" i="31"/>
  <c r="D10" i="37" s="1"/>
  <c r="I12" i="31"/>
  <c r="C12" i="37" s="1"/>
  <c r="J11" i="31"/>
  <c r="D11" i="37" s="1"/>
  <c r="L11" i="31"/>
  <c r="F11" i="37" s="1"/>
  <c r="M14" i="31"/>
  <c r="G14" i="37" s="1"/>
  <c r="F9" i="35"/>
  <c r="T10" i="39" l="1"/>
  <c r="U10" i="39" s="1"/>
  <c r="T11" i="39" s="1"/>
  <c r="U11" i="39" s="1"/>
  <c r="T12" i="39" s="1"/>
  <c r="U12" i="39" s="1"/>
  <c r="T13" i="39" s="1"/>
  <c r="U13" i="39" s="1"/>
  <c r="T10" i="9"/>
  <c r="U10" i="9" s="1"/>
  <c r="T11" i="9" s="1"/>
  <c r="U11" i="9" s="1"/>
  <c r="T12" i="9" s="1"/>
  <c r="U12" i="9" s="1"/>
  <c r="T13" i="9" s="1"/>
  <c r="U13" i="9" s="1"/>
  <c r="B18" i="33"/>
  <c r="C17" i="33" s="1"/>
  <c r="N13" i="35"/>
  <c r="N14" i="37" s="1"/>
  <c r="B21" i="33" l="1"/>
  <c r="C15" i="33"/>
  <c r="C16" i="33"/>
  <c r="C14" i="33"/>
  <c r="C18" i="33"/>
  <c r="M11" i="35"/>
  <c r="M12" i="37" s="1"/>
  <c r="K11" i="35"/>
  <c r="K12" i="37" s="1"/>
  <c r="K12" i="35"/>
  <c r="K13" i="37" s="1"/>
  <c r="L13" i="35"/>
  <c r="L14" i="37" s="1"/>
  <c r="L12" i="35"/>
  <c r="L13" i="37" s="1"/>
  <c r="N12" i="35"/>
  <c r="N13" i="37" s="1"/>
  <c r="M12" i="35"/>
  <c r="M13" i="37" s="1"/>
  <c r="O9" i="35"/>
  <c r="O10" i="37" s="1"/>
  <c r="K10" i="35"/>
  <c r="K11" i="37" s="1"/>
  <c r="N10" i="35"/>
  <c r="N11" i="37" s="1"/>
  <c r="M13" i="35"/>
  <c r="M14" i="37" s="1"/>
  <c r="L11" i="35"/>
  <c r="L12" i="37" s="1"/>
  <c r="O12" i="35"/>
  <c r="O13" i="37" s="1"/>
  <c r="O13" i="35"/>
  <c r="O14" i="37" s="1"/>
  <c r="L9" i="35"/>
  <c r="L10" i="37" s="1"/>
  <c r="N9" i="35"/>
  <c r="N10" i="37" s="1"/>
  <c r="O11" i="35"/>
  <c r="O12" i="37" s="1"/>
  <c r="O10" i="35"/>
  <c r="O11" i="37" s="1"/>
  <c r="M10" i="35"/>
  <c r="M11" i="37" s="1"/>
  <c r="K9" i="35"/>
  <c r="K10" i="37" s="1"/>
  <c r="L10" i="35"/>
  <c r="L11" i="37" s="1"/>
  <c r="M9" i="35"/>
  <c r="M10" i="37" s="1"/>
  <c r="K13" i="35"/>
  <c r="K14" i="37" s="1"/>
  <c r="N11" i="35"/>
  <c r="N12" i="37" s="1"/>
  <c r="G9" i="35"/>
  <c r="D15" i="33" l="1"/>
  <c r="D16" i="33"/>
  <c r="D17" i="33"/>
  <c r="D14" i="33"/>
  <c r="D18" i="33" l="1"/>
  <c r="E18" i="33" s="1"/>
  <c r="E15" i="33" l="1"/>
  <c r="E16" i="33"/>
  <c r="E17" i="33"/>
  <c r="E14" i="33"/>
  <c r="D21" i="33"/>
  <c r="U21" i="9"/>
</calcChain>
</file>

<file path=xl/comments1.xml><?xml version="1.0" encoding="utf-8"?>
<comments xmlns="http://schemas.openxmlformats.org/spreadsheetml/2006/main">
  <authors>
    <author>Myriam Cubillos Benavides</author>
  </authors>
  <commentList>
    <comment ref="B8" authorId="0" shapeId="0">
      <text>
        <r>
          <rPr>
            <b/>
            <sz val="9"/>
            <color indexed="81"/>
            <rFont val="Tahoma"/>
            <family val="2"/>
          </rPr>
          <t>Utilice lista de despliegue</t>
        </r>
        <r>
          <rPr>
            <sz val="9"/>
            <color indexed="81"/>
            <rFont val="Tahoma"/>
            <family val="2"/>
          </rPr>
          <t xml:space="preserve">
</t>
        </r>
      </text>
    </comment>
    <comment ref="C8" authorId="0" shapeId="0">
      <text>
        <r>
          <rPr>
            <b/>
            <sz val="9"/>
            <color indexed="81"/>
            <rFont val="Tahoma"/>
            <family val="2"/>
          </rPr>
          <t>Utilice lista de despliegue, depende de haber seleccionado lista en B8</t>
        </r>
        <r>
          <rPr>
            <sz val="9"/>
            <color indexed="81"/>
            <rFont val="Tahoma"/>
            <family val="2"/>
          </rPr>
          <t xml:space="preserve">
</t>
        </r>
      </text>
    </comment>
    <comment ref="E8" authorId="0" shapeId="0">
      <text>
        <r>
          <rPr>
            <b/>
            <sz val="9"/>
            <color indexed="81"/>
            <rFont val="Tahoma"/>
            <family val="2"/>
          </rPr>
          <t>Celda parametrizada no modifcar</t>
        </r>
        <r>
          <rPr>
            <sz val="9"/>
            <color indexed="81"/>
            <rFont val="Tahoma"/>
            <family val="2"/>
          </rPr>
          <t xml:space="preserve">
</t>
        </r>
      </text>
    </comment>
    <comment ref="F8" authorId="0" shapeId="0">
      <text>
        <r>
          <rPr>
            <b/>
            <sz val="9"/>
            <color indexed="81"/>
            <rFont val="Tahoma"/>
            <family val="2"/>
          </rPr>
          <t>Utilice lista de despliegue</t>
        </r>
      </text>
    </comment>
    <comment ref="G8" authorId="0" shapeId="0">
      <text>
        <r>
          <rPr>
            <b/>
            <sz val="9"/>
            <color indexed="81"/>
            <rFont val="Tahoma"/>
            <family val="2"/>
          </rPr>
          <t>Utilice lista de despliegue</t>
        </r>
        <r>
          <rPr>
            <sz val="9"/>
            <color indexed="81"/>
            <rFont val="Tahoma"/>
            <family val="2"/>
          </rPr>
          <t xml:space="preserve">
</t>
        </r>
      </text>
    </comment>
    <comment ref="H8" authorId="0" shapeId="0">
      <text>
        <r>
          <rPr>
            <b/>
            <sz val="9"/>
            <color indexed="81"/>
            <rFont val="Tahoma"/>
            <family val="2"/>
          </rPr>
          <t>inicie redacción del riesgo utilizando estructura definida</t>
        </r>
        <r>
          <rPr>
            <sz val="9"/>
            <color indexed="81"/>
            <rFont val="Tahoma"/>
            <family val="2"/>
          </rPr>
          <t xml:space="preserve">
</t>
        </r>
      </text>
    </comment>
    <comment ref="I8" authorId="0" shapeId="0">
      <text>
        <r>
          <rPr>
            <b/>
            <sz val="9"/>
            <color indexed="81"/>
            <rFont val="Tahoma"/>
            <family val="2"/>
          </rPr>
          <t>Continue redacción del riesgo, defina causa raíz</t>
        </r>
        <r>
          <rPr>
            <sz val="9"/>
            <color indexed="81"/>
            <rFont val="Tahoma"/>
            <family val="2"/>
          </rPr>
          <t xml:space="preserve">
</t>
        </r>
      </text>
    </comment>
    <comment ref="J8" authorId="0" shapeId="0">
      <text>
        <r>
          <rPr>
            <b/>
            <sz val="9"/>
            <color indexed="81"/>
            <rFont val="Tahoma"/>
            <family val="2"/>
          </rPr>
          <t>Esta celda concatena redacción del riesgo, no modificar.</t>
        </r>
      </text>
    </comment>
  </commentList>
</comments>
</file>

<file path=xl/comments2.xml><?xml version="1.0" encoding="utf-8"?>
<comments xmlns="http://schemas.openxmlformats.org/spreadsheetml/2006/main">
  <authors>
    <author>Myriam Cubillos Benavides</author>
  </authors>
  <commentList>
    <comment ref="B8" authorId="0" shapeId="0">
      <text>
        <r>
          <rPr>
            <b/>
            <sz val="9"/>
            <color indexed="81"/>
            <rFont val="Tahoma"/>
            <family val="2"/>
          </rPr>
          <t>Celda parametrizada no modificar</t>
        </r>
        <r>
          <rPr>
            <sz val="9"/>
            <color indexed="81"/>
            <rFont val="Tahoma"/>
            <family val="2"/>
          </rPr>
          <t xml:space="preserve">
</t>
        </r>
      </text>
    </comment>
    <comment ref="C8" authorId="0" shapeId="0">
      <text>
        <r>
          <rPr>
            <b/>
            <sz val="9"/>
            <color indexed="81"/>
            <rFont val="Tahoma"/>
            <family val="2"/>
          </rPr>
          <t>Diligencie número de veces.</t>
        </r>
        <r>
          <rPr>
            <sz val="9"/>
            <color indexed="81"/>
            <rFont val="Tahoma"/>
            <family val="2"/>
          </rPr>
          <t xml:space="preserve">
</t>
        </r>
      </text>
    </comment>
    <comment ref="D8" authorId="0" shapeId="0">
      <text>
        <r>
          <rPr>
            <b/>
            <sz val="9"/>
            <color indexed="81"/>
            <rFont val="Tahoma"/>
            <family val="2"/>
          </rPr>
          <t>Celda parametrizada no modificar.</t>
        </r>
        <r>
          <rPr>
            <sz val="9"/>
            <color indexed="81"/>
            <rFont val="Tahoma"/>
            <family val="2"/>
          </rPr>
          <t xml:space="preserve">
</t>
        </r>
      </text>
    </comment>
    <comment ref="E8" authorId="0" shapeId="0">
      <text>
        <r>
          <rPr>
            <b/>
            <sz val="9"/>
            <color indexed="81"/>
            <rFont val="Tahoma"/>
            <family val="2"/>
          </rPr>
          <t>Celda parametrizada no modificar.</t>
        </r>
        <r>
          <rPr>
            <sz val="9"/>
            <color indexed="81"/>
            <rFont val="Tahoma"/>
            <family val="2"/>
          </rPr>
          <t xml:space="preserve">
</t>
        </r>
      </text>
    </comment>
    <comment ref="F8" authorId="0" shapeId="0">
      <text>
        <r>
          <rPr>
            <b/>
            <sz val="9"/>
            <color indexed="81"/>
            <rFont val="Tahoma"/>
            <family val="2"/>
          </rPr>
          <t>Celda parametrizada no modificar.</t>
        </r>
        <r>
          <rPr>
            <sz val="9"/>
            <color indexed="81"/>
            <rFont val="Tahoma"/>
            <family val="2"/>
          </rPr>
          <t xml:space="preserve">
</t>
        </r>
      </text>
    </comment>
    <comment ref="G8" authorId="0" shapeId="0">
      <text>
        <r>
          <rPr>
            <b/>
            <sz val="9"/>
            <color indexed="81"/>
            <rFont val="Tahoma"/>
            <family val="2"/>
          </rPr>
          <t>Utilice lista de despliegue</t>
        </r>
        <r>
          <rPr>
            <sz val="9"/>
            <color indexed="81"/>
            <rFont val="Tahoma"/>
            <family val="2"/>
          </rPr>
          <t xml:space="preserve">
</t>
        </r>
      </text>
    </comment>
    <comment ref="H8" authorId="0" shapeId="0">
      <text>
        <r>
          <rPr>
            <b/>
            <sz val="9"/>
            <color indexed="81"/>
            <rFont val="Tahoma"/>
            <family val="2"/>
          </rPr>
          <t>Celda parametrizada no modificar.</t>
        </r>
        <r>
          <rPr>
            <sz val="9"/>
            <color indexed="81"/>
            <rFont val="Tahoma"/>
            <family val="2"/>
          </rPr>
          <t xml:space="preserve">
</t>
        </r>
      </text>
    </comment>
    <comment ref="I8" authorId="0" shapeId="0">
      <text>
        <r>
          <rPr>
            <b/>
            <sz val="9"/>
            <color indexed="81"/>
            <rFont val="Tahoma"/>
            <family val="2"/>
          </rPr>
          <t>Celda parametrizada no modificar.</t>
        </r>
        <r>
          <rPr>
            <sz val="9"/>
            <color indexed="81"/>
            <rFont val="Tahoma"/>
            <family val="2"/>
          </rPr>
          <t xml:space="preserve">
</t>
        </r>
      </text>
    </comment>
    <comment ref="J8" authorId="0" shapeId="0">
      <text>
        <r>
          <rPr>
            <b/>
            <sz val="9"/>
            <color indexed="81"/>
            <rFont val="Tahoma"/>
            <family val="2"/>
          </rPr>
          <t>Utilice lista de despliegue.</t>
        </r>
      </text>
    </comment>
    <comment ref="K8" authorId="0" shapeId="0">
      <text>
        <r>
          <rPr>
            <b/>
            <sz val="9"/>
            <color indexed="81"/>
            <rFont val="Tahoma"/>
            <family val="2"/>
          </rPr>
          <t>Celda parametrizada no modificar.</t>
        </r>
        <r>
          <rPr>
            <sz val="9"/>
            <color indexed="81"/>
            <rFont val="Tahoma"/>
            <family val="2"/>
          </rPr>
          <t xml:space="preserve">
</t>
        </r>
      </text>
    </comment>
    <comment ref="L8" authorId="0" shapeId="0">
      <text>
        <r>
          <rPr>
            <b/>
            <sz val="9"/>
            <color indexed="81"/>
            <rFont val="Tahoma"/>
            <family val="2"/>
          </rPr>
          <t>Celda parametrizada no modificar.</t>
        </r>
        <r>
          <rPr>
            <sz val="9"/>
            <color indexed="81"/>
            <rFont val="Tahoma"/>
            <family val="2"/>
          </rPr>
          <t xml:space="preserve">
</t>
        </r>
      </text>
    </comment>
    <comment ref="M8" authorId="0" shapeId="0">
      <text>
        <r>
          <rPr>
            <b/>
            <sz val="9"/>
            <color indexed="81"/>
            <rFont val="Tahoma"/>
            <family val="2"/>
          </rPr>
          <t>Celda parametrizada no modificar.</t>
        </r>
      </text>
    </comment>
    <comment ref="N8" authorId="0" shapeId="0">
      <text>
        <r>
          <rPr>
            <b/>
            <sz val="9"/>
            <color indexed="81"/>
            <rFont val="Tahoma"/>
            <family val="2"/>
          </rPr>
          <t>Celda parametrizada no modificar.</t>
        </r>
        <r>
          <rPr>
            <sz val="9"/>
            <color indexed="81"/>
            <rFont val="Tahoma"/>
            <family val="2"/>
          </rPr>
          <t xml:space="preserve">
</t>
        </r>
      </text>
    </comment>
  </commentList>
</comments>
</file>

<file path=xl/comments3.xml><?xml version="1.0" encoding="utf-8"?>
<comments xmlns="http://schemas.openxmlformats.org/spreadsheetml/2006/main">
  <authors>
    <author>Myriam Cubillos Benavides</author>
  </authors>
  <commentList>
    <comment ref="C8" authorId="0" shapeId="0">
      <text>
        <r>
          <rPr>
            <b/>
            <sz val="9"/>
            <color indexed="81"/>
            <rFont val="Tahoma"/>
            <family val="2"/>
          </rPr>
          <t>Celdas parametrizadas no modificar.</t>
        </r>
        <r>
          <rPr>
            <sz val="9"/>
            <color indexed="81"/>
            <rFont val="Tahoma"/>
            <family val="2"/>
          </rPr>
          <t xml:space="preserve">
</t>
        </r>
      </text>
    </comment>
  </commentList>
</comments>
</file>

<file path=xl/comments4.xml><?xml version="1.0" encoding="utf-8"?>
<comments xmlns="http://schemas.openxmlformats.org/spreadsheetml/2006/main">
  <authors>
    <author>Myriam Cubillos Benavides</author>
  </authors>
  <commentList>
    <comment ref="F7" authorId="0" shapeId="0">
      <text>
        <r>
          <rPr>
            <b/>
            <sz val="9"/>
            <color indexed="81"/>
            <rFont val="Tahoma"/>
            <family val="2"/>
          </rPr>
          <t>Inicie redacción del control, de acuerdo con estructura propuesta.</t>
        </r>
        <r>
          <rPr>
            <sz val="9"/>
            <color indexed="81"/>
            <rFont val="Tahoma"/>
            <family val="2"/>
          </rPr>
          <t xml:space="preserve">
</t>
        </r>
      </text>
    </comment>
    <comment ref="G7" authorId="0" shapeId="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text>
        <r>
          <rPr>
            <b/>
            <sz val="9"/>
            <color indexed="81"/>
            <rFont val="Tahoma"/>
            <family val="2"/>
          </rPr>
          <t>Continue redacción aplique atributos de formalización del control.</t>
        </r>
        <r>
          <rPr>
            <sz val="9"/>
            <color indexed="81"/>
            <rFont val="Tahoma"/>
            <family val="2"/>
          </rPr>
          <t xml:space="preserve">
</t>
        </r>
      </text>
    </comment>
    <comment ref="I7" authorId="0" shapeId="0">
      <text>
        <r>
          <rPr>
            <b/>
            <sz val="9"/>
            <color indexed="81"/>
            <rFont val="Tahoma"/>
            <family val="2"/>
          </rPr>
          <t>Concatena redacción del control, NO modificar.</t>
        </r>
        <r>
          <rPr>
            <sz val="9"/>
            <color indexed="81"/>
            <rFont val="Tahoma"/>
            <family val="2"/>
          </rPr>
          <t xml:space="preserve">
</t>
        </r>
      </text>
    </comment>
    <comment ref="J7" authorId="0" shapeId="0">
      <text>
        <r>
          <rPr>
            <b/>
            <sz val="9"/>
            <color indexed="81"/>
            <rFont val="Tahoma"/>
            <family val="2"/>
          </rPr>
          <t>Utilice lista de despliegue.</t>
        </r>
        <r>
          <rPr>
            <sz val="9"/>
            <color indexed="81"/>
            <rFont val="Tahoma"/>
            <family val="2"/>
          </rPr>
          <t xml:space="preserve">
</t>
        </r>
      </text>
    </comment>
    <comment ref="K7" authorId="0" shapeId="0">
      <text>
        <r>
          <rPr>
            <b/>
            <sz val="9"/>
            <color indexed="81"/>
            <rFont val="Tahoma"/>
            <family val="2"/>
          </rPr>
          <t>Celda parametrizada NO modificar.</t>
        </r>
        <r>
          <rPr>
            <sz val="9"/>
            <color indexed="81"/>
            <rFont val="Tahoma"/>
            <family val="2"/>
          </rPr>
          <t xml:space="preserve">
</t>
        </r>
      </text>
    </comment>
    <comment ref="L7" authorId="0" shapeId="0">
      <text>
        <r>
          <rPr>
            <b/>
            <sz val="9"/>
            <color indexed="81"/>
            <rFont val="Tahoma"/>
            <family val="2"/>
          </rPr>
          <t>Celda parametrizada NO modificar.</t>
        </r>
        <r>
          <rPr>
            <sz val="9"/>
            <color indexed="81"/>
            <rFont val="Tahoma"/>
            <family val="2"/>
          </rPr>
          <t xml:space="preserve">
</t>
        </r>
      </text>
    </comment>
    <comment ref="M7" authorId="0" shapeId="0">
      <text>
        <r>
          <rPr>
            <b/>
            <sz val="9"/>
            <color indexed="81"/>
            <rFont val="Tahoma"/>
            <family val="2"/>
          </rPr>
          <t>Utilice lista de despliegue.</t>
        </r>
        <r>
          <rPr>
            <sz val="9"/>
            <color indexed="81"/>
            <rFont val="Tahoma"/>
            <family val="2"/>
          </rPr>
          <t xml:space="preserve">
</t>
        </r>
      </text>
    </comment>
    <comment ref="N7" authorId="0" shapeId="0">
      <text>
        <r>
          <rPr>
            <b/>
            <sz val="9"/>
            <color indexed="81"/>
            <rFont val="Tahoma"/>
            <family val="2"/>
          </rPr>
          <t>Celda parametrizada NO modificar.</t>
        </r>
        <r>
          <rPr>
            <sz val="9"/>
            <color indexed="81"/>
            <rFont val="Tahoma"/>
            <family val="2"/>
          </rPr>
          <t xml:space="preserve">
</t>
        </r>
      </text>
    </comment>
    <comment ref="O7" authorId="0" shapeId="0">
      <text>
        <r>
          <rPr>
            <b/>
            <sz val="9"/>
            <color indexed="81"/>
            <rFont val="Tahoma"/>
            <family val="2"/>
          </rPr>
          <t>Utilice lista de despliegue.</t>
        </r>
        <r>
          <rPr>
            <sz val="9"/>
            <color indexed="81"/>
            <rFont val="Tahoma"/>
            <family val="2"/>
          </rPr>
          <t xml:space="preserve">
</t>
        </r>
      </text>
    </comment>
    <comment ref="P7" authorId="0" shapeId="0">
      <text>
        <r>
          <rPr>
            <b/>
            <sz val="9"/>
            <color indexed="81"/>
            <rFont val="Tahoma"/>
            <family val="2"/>
          </rPr>
          <t>Utilice lista de despliegue.</t>
        </r>
        <r>
          <rPr>
            <sz val="9"/>
            <color indexed="81"/>
            <rFont val="Tahoma"/>
            <family val="2"/>
          </rPr>
          <t xml:space="preserve">
</t>
        </r>
      </text>
    </comment>
    <comment ref="Q7" authorId="0" shapeId="0">
      <text>
        <r>
          <rPr>
            <b/>
            <sz val="9"/>
            <color indexed="81"/>
            <rFont val="Tahoma"/>
            <family val="2"/>
          </rPr>
          <t>Utilice lista de despliegue.</t>
        </r>
        <r>
          <rPr>
            <sz val="9"/>
            <color indexed="81"/>
            <rFont val="Tahoma"/>
            <family val="2"/>
          </rPr>
          <t xml:space="preserve">
</t>
        </r>
      </text>
    </comment>
    <comment ref="R7" authorId="0" shapeId="0">
      <text>
        <r>
          <rPr>
            <b/>
            <sz val="9"/>
            <color indexed="81"/>
            <rFont val="Tahoma"/>
            <family val="2"/>
          </rPr>
          <t>Utilice lista de despliegue.</t>
        </r>
        <r>
          <rPr>
            <sz val="9"/>
            <color indexed="81"/>
            <rFont val="Tahoma"/>
            <family val="2"/>
          </rPr>
          <t xml:space="preserve">
</t>
        </r>
      </text>
    </comment>
    <comment ref="S7" authorId="0" shapeId="0">
      <text>
        <r>
          <rPr>
            <b/>
            <sz val="9"/>
            <color indexed="81"/>
            <rFont val="Tahoma"/>
            <family val="2"/>
          </rPr>
          <t>Celda parametrizada NO modificar.</t>
        </r>
        <r>
          <rPr>
            <sz val="9"/>
            <color indexed="81"/>
            <rFont val="Tahoma"/>
            <family val="2"/>
          </rPr>
          <t xml:space="preserve">
</t>
        </r>
      </text>
    </comment>
    <comment ref="T7" authorId="0" shapeId="0">
      <text>
        <r>
          <rPr>
            <b/>
            <sz val="9"/>
            <color indexed="81"/>
            <rFont val="Tahoma"/>
            <family val="2"/>
          </rPr>
          <t>Celda parametrizada NO modificar.</t>
        </r>
        <r>
          <rPr>
            <sz val="9"/>
            <color indexed="81"/>
            <rFont val="Tahoma"/>
            <family val="2"/>
          </rPr>
          <t xml:space="preserve">
</t>
        </r>
      </text>
    </comment>
    <comment ref="U7" authorId="0" shapeId="0">
      <text>
        <r>
          <rPr>
            <b/>
            <sz val="9"/>
            <color indexed="81"/>
            <rFont val="Tahoma"/>
            <family val="2"/>
          </rPr>
          <t>Celda parametrizada NO modificar.</t>
        </r>
        <r>
          <rPr>
            <sz val="9"/>
            <color indexed="81"/>
            <rFont val="Tahoma"/>
            <family val="2"/>
          </rPr>
          <t xml:space="preserve">
</t>
        </r>
      </text>
    </comment>
    <comment ref="V7" authorId="0" shapeId="0">
      <text>
        <r>
          <rPr>
            <b/>
            <sz val="9"/>
            <color indexed="81"/>
            <rFont val="Tahoma"/>
            <family val="2"/>
          </rPr>
          <t>Digite valor final una vez se calculen todos los controles establecidos.</t>
        </r>
        <r>
          <rPr>
            <sz val="9"/>
            <color indexed="81"/>
            <rFont val="Tahoma"/>
            <family val="2"/>
          </rPr>
          <t xml:space="preserve">
</t>
        </r>
      </text>
    </comment>
  </commentList>
</comments>
</file>

<file path=xl/comments5.xml><?xml version="1.0" encoding="utf-8"?>
<comments xmlns="http://schemas.openxmlformats.org/spreadsheetml/2006/main">
  <authors>
    <author>Myriam Cubillos Benavides</author>
  </authors>
  <commentList>
    <comment ref="C6" authorId="0" shapeId="0">
      <text>
        <r>
          <rPr>
            <b/>
            <sz val="9"/>
            <color indexed="81"/>
            <rFont val="Tahoma"/>
            <family val="2"/>
          </rPr>
          <t>Celda parametrizada NO modificar.</t>
        </r>
        <r>
          <rPr>
            <sz val="9"/>
            <color indexed="81"/>
            <rFont val="Tahoma"/>
            <family val="2"/>
          </rPr>
          <t xml:space="preserve">
</t>
        </r>
      </text>
    </comment>
    <comment ref="D6" authorId="0" shapeId="0">
      <text>
        <r>
          <rPr>
            <b/>
            <sz val="9"/>
            <color indexed="81"/>
            <rFont val="Tahoma"/>
            <family val="2"/>
          </rPr>
          <t>Celda parametrizada NO modificar.</t>
        </r>
      </text>
    </comment>
    <comment ref="F7" authorId="0" shapeId="0">
      <text>
        <r>
          <rPr>
            <b/>
            <sz val="9"/>
            <color indexed="81"/>
            <rFont val="Tahoma"/>
            <family val="2"/>
          </rPr>
          <t>Inicie redacción del control, de acuerdo con estructura propuesta</t>
        </r>
      </text>
    </comment>
    <comment ref="G7" authorId="0" shapeId="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text>
        <r>
          <rPr>
            <b/>
            <sz val="9"/>
            <color indexed="81"/>
            <rFont val="Tahoma"/>
            <family val="2"/>
          </rPr>
          <t>Continue redacción, aplique atributos de formalización del control.</t>
        </r>
        <r>
          <rPr>
            <sz val="9"/>
            <color indexed="81"/>
            <rFont val="Tahoma"/>
            <family val="2"/>
          </rPr>
          <t xml:space="preserve">
</t>
        </r>
      </text>
    </comment>
    <comment ref="I7" authorId="0" shapeId="0">
      <text>
        <r>
          <rPr>
            <b/>
            <sz val="9"/>
            <color indexed="81"/>
            <rFont val="Tahoma"/>
            <family val="2"/>
          </rPr>
          <t>Celda conctena redacción del control NO modifique.</t>
        </r>
        <r>
          <rPr>
            <sz val="9"/>
            <color indexed="81"/>
            <rFont val="Tahoma"/>
            <family val="2"/>
          </rPr>
          <t xml:space="preserve">
</t>
        </r>
      </text>
    </comment>
    <comment ref="K7" authorId="0" shapeId="0">
      <text>
        <r>
          <rPr>
            <b/>
            <sz val="9"/>
            <color indexed="81"/>
            <rFont val="Tahoma"/>
            <family val="2"/>
          </rPr>
          <t>Celda parametrizada NO modificar.</t>
        </r>
        <r>
          <rPr>
            <sz val="9"/>
            <color indexed="81"/>
            <rFont val="Tahoma"/>
            <family val="2"/>
          </rPr>
          <t xml:space="preserve">
</t>
        </r>
      </text>
    </comment>
    <comment ref="L7" authorId="0" shapeId="0">
      <text>
        <r>
          <rPr>
            <b/>
            <sz val="9"/>
            <color indexed="81"/>
            <rFont val="Tahoma"/>
            <family val="2"/>
          </rPr>
          <t>Celda parametrizada NO modificar.</t>
        </r>
        <r>
          <rPr>
            <sz val="9"/>
            <color indexed="81"/>
            <rFont val="Tahoma"/>
            <family val="2"/>
          </rPr>
          <t xml:space="preserve">
</t>
        </r>
      </text>
    </comment>
    <comment ref="M7" authorId="0" shapeId="0">
      <text>
        <r>
          <rPr>
            <b/>
            <sz val="9"/>
            <color indexed="81"/>
            <rFont val="Tahoma"/>
            <family val="2"/>
          </rPr>
          <t>Utilice lista de despliegue.</t>
        </r>
        <r>
          <rPr>
            <sz val="9"/>
            <color indexed="81"/>
            <rFont val="Tahoma"/>
            <family val="2"/>
          </rPr>
          <t xml:space="preserve">
</t>
        </r>
      </text>
    </comment>
    <comment ref="N7" authorId="0" shapeId="0">
      <text>
        <r>
          <rPr>
            <b/>
            <sz val="9"/>
            <color indexed="81"/>
            <rFont val="Tahoma"/>
            <family val="2"/>
          </rPr>
          <t>Celda parametrizada NO modificar.</t>
        </r>
        <r>
          <rPr>
            <sz val="9"/>
            <color indexed="81"/>
            <rFont val="Tahoma"/>
            <family val="2"/>
          </rPr>
          <t xml:space="preserve">
</t>
        </r>
      </text>
    </comment>
    <comment ref="O7" authorId="0" shapeId="0">
      <text>
        <r>
          <rPr>
            <b/>
            <sz val="9"/>
            <color indexed="81"/>
            <rFont val="Tahoma"/>
            <family val="2"/>
          </rPr>
          <t>Utilice lista de despliegue.</t>
        </r>
      </text>
    </comment>
    <comment ref="P7" authorId="0" shapeId="0">
      <text>
        <r>
          <rPr>
            <b/>
            <sz val="9"/>
            <color indexed="81"/>
            <rFont val="Tahoma"/>
            <family val="2"/>
          </rPr>
          <t>Utilice lista de despliegue.</t>
        </r>
        <r>
          <rPr>
            <sz val="9"/>
            <color indexed="81"/>
            <rFont val="Tahoma"/>
            <family val="2"/>
          </rPr>
          <t xml:space="preserve">
</t>
        </r>
      </text>
    </comment>
    <comment ref="R7" authorId="0" shapeId="0">
      <text>
        <r>
          <rPr>
            <b/>
            <sz val="9"/>
            <color indexed="81"/>
            <rFont val="Tahoma"/>
            <family val="2"/>
          </rPr>
          <t>Utilice lista de despliegue.</t>
        </r>
        <r>
          <rPr>
            <sz val="9"/>
            <color indexed="81"/>
            <rFont val="Tahoma"/>
            <family val="2"/>
          </rPr>
          <t xml:space="preserve">
</t>
        </r>
      </text>
    </comment>
    <comment ref="S7" authorId="0" shapeId="0">
      <text>
        <r>
          <rPr>
            <b/>
            <sz val="9"/>
            <color indexed="81"/>
            <rFont val="Tahoma"/>
            <family val="2"/>
          </rPr>
          <t>Celda parametrizada NO modifcar</t>
        </r>
        <r>
          <rPr>
            <sz val="9"/>
            <color indexed="81"/>
            <rFont val="Tahoma"/>
            <family val="2"/>
          </rPr>
          <t xml:space="preserve">
</t>
        </r>
      </text>
    </comment>
    <comment ref="T7" authorId="0" shapeId="0">
      <text>
        <r>
          <rPr>
            <b/>
            <sz val="9"/>
            <color indexed="81"/>
            <rFont val="Tahoma"/>
            <family val="2"/>
          </rPr>
          <t>Celda parametrizada NO modificar</t>
        </r>
      </text>
    </comment>
    <comment ref="U7" authorId="0" shapeId="0">
      <text>
        <r>
          <rPr>
            <b/>
            <sz val="9"/>
            <color indexed="81"/>
            <rFont val="Tahoma"/>
            <family val="2"/>
          </rPr>
          <t>Celda parametrizada NO modificar</t>
        </r>
        <r>
          <rPr>
            <sz val="9"/>
            <color indexed="81"/>
            <rFont val="Tahoma"/>
            <family val="2"/>
          </rPr>
          <t xml:space="preserve">
</t>
        </r>
      </text>
    </comment>
    <comment ref="V7" authorId="0" shapeId="0">
      <text>
        <r>
          <rPr>
            <b/>
            <sz val="9"/>
            <color indexed="81"/>
            <rFont val="Tahoma"/>
            <family val="2"/>
          </rPr>
          <t>Digite valor final una vez se calculen todos los controles establecidos para impacto. En caso de no contar con controles para este aspecto, deberá digitar el valor de impacto INHERENTE originalmente calculado.</t>
        </r>
        <r>
          <rPr>
            <sz val="9"/>
            <color indexed="81"/>
            <rFont val="Tahoma"/>
            <family val="2"/>
          </rPr>
          <t xml:space="preserve">
</t>
        </r>
      </text>
    </comment>
  </commentList>
</comments>
</file>

<file path=xl/comments6.xml><?xml version="1.0" encoding="utf-8"?>
<comments xmlns="http://schemas.openxmlformats.org/spreadsheetml/2006/main">
  <authors>
    <author>Myriam Cubillos Benavides</author>
  </authors>
  <commentList>
    <comment ref="E7" authorId="0" shapeId="0">
      <text>
        <r>
          <rPr>
            <b/>
            <sz val="9"/>
            <color indexed="81"/>
            <rFont val="Tahoma"/>
            <family val="2"/>
          </rPr>
          <t>Celdas parametrizadas NO modificar.</t>
        </r>
        <r>
          <rPr>
            <sz val="9"/>
            <color indexed="81"/>
            <rFont val="Tahoma"/>
            <family val="2"/>
          </rPr>
          <t xml:space="preserve">
</t>
        </r>
      </text>
    </comment>
  </commentList>
</comments>
</file>

<file path=xl/comments7.xml><?xml version="1.0" encoding="utf-8"?>
<comments xmlns="http://schemas.openxmlformats.org/spreadsheetml/2006/main">
  <authors>
    <author>Myriam Cubillos Benavides</author>
  </authors>
  <commentList>
    <comment ref="B13" authorId="0" shapeId="0">
      <text>
        <r>
          <rPr>
            <b/>
            <sz val="9"/>
            <color indexed="81"/>
            <rFont val="Tahoma"/>
            <family val="2"/>
          </rPr>
          <t>Celdas parametrizadas NO modificar.</t>
        </r>
        <r>
          <rPr>
            <sz val="9"/>
            <color indexed="81"/>
            <rFont val="Tahoma"/>
            <family val="2"/>
          </rPr>
          <t xml:space="preserve">
</t>
        </r>
      </text>
    </comment>
    <comment ref="D13" authorId="0" shapeId="0">
      <text>
        <r>
          <rPr>
            <b/>
            <sz val="9"/>
            <color indexed="81"/>
            <rFont val="Tahoma"/>
            <family val="2"/>
          </rPr>
          <t>Celdas parametrizadas NO modificar.</t>
        </r>
        <r>
          <rPr>
            <sz val="9"/>
            <color indexed="81"/>
            <rFont val="Tahoma"/>
            <family val="2"/>
          </rPr>
          <t xml:space="preserve">
</t>
        </r>
      </text>
    </comment>
  </commentList>
</comments>
</file>

<file path=xl/sharedStrings.xml><?xml version="1.0" encoding="utf-8"?>
<sst xmlns="http://schemas.openxmlformats.org/spreadsheetml/2006/main" count="884" uniqueCount="447">
  <si>
    <t>Matriz Mapa de Riesgos</t>
  </si>
  <si>
    <t>Orientaciones Generales</t>
  </si>
  <si>
    <t>El formato de fecha es: DD/MM/AAAA</t>
  </si>
  <si>
    <t>El archivo contiene las siguientes hojas:</t>
  </si>
  <si>
    <t>Columna</t>
  </si>
  <si>
    <t>Descripción - Lineamientos para el diligenciamiento</t>
  </si>
  <si>
    <t>Proceso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</si>
  <si>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</si>
  <si>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</si>
  <si>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</si>
  <si>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</si>
  <si>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</si>
  <si>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t>
  </si>
  <si>
    <t>Vigencia que tiene el mapa de riesgos fecha inicio fecha final, formato (DD/MM/AAAA)</t>
  </si>
  <si>
    <t>No. de Riesgo</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</si>
  <si>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</si>
  <si>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</si>
  <si>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</si>
  <si>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t>¿PORQUÉ?
CAUSA RAÍZ</t>
  </si>
  <si>
    <t>DESCRIPCIÓN DEL RIESGO</t>
  </si>
  <si>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</si>
  <si>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</si>
  <si>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 xml:space="preserve">3 PROBABIL E IMPACTO INHERENTE: </t>
  </si>
  <si>
    <t>No. veces que realiza la actividad al año</t>
  </si>
  <si>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</si>
  <si>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</si>
  <si>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</si>
  <si>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</si>
  <si>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</si>
  <si>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</si>
  <si>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t>Descripción del Control</t>
  </si>
  <si>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</si>
  <si>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</si>
  <si>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</si>
  <si>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</si>
  <si>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</si>
  <si>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</si>
  <si>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</si>
  <si>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</si>
  <si>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Valor Total del Control</t>
  </si>
  <si>
    <t>Se calcula automáticamente:
Peso del Control + Peso de la implementación</t>
  </si>
  <si>
    <t>Probabilidad residual</t>
  </si>
  <si>
    <t>Impacto Residual</t>
  </si>
  <si>
    <t>SEVERIDAD (NIVEL DE RIESGO)</t>
  </si>
  <si>
    <t>Tratamiento</t>
  </si>
  <si>
    <t>Estado</t>
  </si>
  <si>
    <t>ENTIDAD:</t>
  </si>
  <si>
    <t>PROCESO:</t>
  </si>
  <si>
    <t>OBJETIVO DEL PROCESO:</t>
  </si>
  <si>
    <t>Del</t>
  </si>
  <si>
    <t>Al</t>
  </si>
  <si>
    <t>No. de Riesgo
(Mismo consecutivo para toda la entidad)</t>
  </si>
  <si>
    <t>FACTOR DEL RIESGO</t>
  </si>
  <si>
    <t>FACTOR DE RIESGO</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</si>
  <si>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</si>
  <si>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</si>
  <si>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</si>
  <si>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</si>
  <si>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</si>
  <si>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</si>
  <si>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</si>
  <si>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</si>
  <si>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</si>
  <si>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</si>
  <si>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</si>
  <si>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</si>
  <si>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</si>
  <si>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</si>
  <si>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</si>
  <si>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</si>
  <si>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</si>
  <si>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</si>
  <si>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</si>
  <si>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</si>
  <si>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</si>
  <si>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</si>
  <si>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</si>
  <si>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</si>
  <si>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</si>
  <si>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</si>
  <si>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</si>
  <si>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</si>
  <si>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</si>
  <si>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</si>
  <si>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</si>
  <si>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</si>
  <si>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</si>
  <si>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</si>
  <si>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</si>
  <si>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</si>
  <si>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</si>
  <si>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</si>
  <si>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</si>
  <si>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</si>
  <si>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</si>
  <si>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</si>
  <si>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</si>
  <si>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</si>
  <si>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</si>
  <si>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</si>
  <si>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</si>
  <si>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</si>
  <si>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</si>
  <si>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</si>
  <si>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</si>
  <si>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</si>
  <si>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</si>
  <si>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</si>
  <si>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</si>
  <si>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</si>
  <si>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</si>
  <si>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</si>
  <si>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</si>
  <si>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</si>
  <si>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</si>
  <si>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</si>
  <si>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</si>
  <si>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</si>
  <si>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</si>
  <si>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</si>
  <si>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</si>
  <si>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</si>
  <si>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</si>
  <si>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</si>
  <si>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</si>
  <si>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</si>
  <si>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</si>
  <si>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</si>
  <si>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</si>
  <si>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</si>
  <si>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</si>
  <si>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</si>
  <si>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</si>
  <si>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</si>
  <si>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</si>
  <si>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</si>
  <si>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</si>
  <si>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</si>
  <si>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</si>
  <si>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</si>
  <si>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</si>
  <si>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</si>
  <si>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</si>
  <si>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</si>
  <si>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</si>
  <si>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</si>
  <si>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afectación reputacional</t>
  </si>
  <si>
    <t>Posibilidad de perdida de confidencialidad</t>
  </si>
  <si>
    <t>Posibilidad de afectación económica y reputacional</t>
  </si>
  <si>
    <t>Posibilidad  de efecto dañoso sobre bienes de uso fiscal</t>
  </si>
  <si>
    <t>Posibilidad de perdida de disponibilidad</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</si>
  <si>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</si>
  <si>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</si>
  <si>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</si>
  <si>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</si>
  <si>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</si>
  <si>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</si>
  <si>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</si>
  <si>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</si>
  <si>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</si>
  <si>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</si>
  <si>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</si>
  <si>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</si>
  <si>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</si>
  <si>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</si>
  <si>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</si>
  <si>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</si>
  <si>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</si>
  <si>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</si>
  <si>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</si>
  <si>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</si>
  <si>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</si>
  <si>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</si>
  <si>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</si>
  <si>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</si>
  <si>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</si>
  <si>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</si>
  <si>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</si>
  <si>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</si>
  <si>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</si>
  <si>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</si>
  <si>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</si>
  <si>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</si>
  <si>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</si>
  <si>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</si>
  <si>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</si>
  <si>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</si>
  <si>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</si>
  <si>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</si>
  <si>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</si>
  <si>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</si>
  <si>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</si>
  <si>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</si>
  <si>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</si>
  <si>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</si>
  <si>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</si>
  <si>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</si>
  <si>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</si>
  <si>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</si>
  <si>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</si>
  <si>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</si>
  <si>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</si>
  <si>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</si>
  <si>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</si>
  <si>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</si>
  <si>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</si>
  <si>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</si>
  <si>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</si>
  <si>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</si>
  <si>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</si>
  <si>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</si>
  <si>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</si>
  <si>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</si>
  <si>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</si>
  <si>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</si>
  <si>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</si>
  <si>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</si>
  <si>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</si>
  <si>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</si>
  <si>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</si>
  <si>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</si>
  <si>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</si>
  <si>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</si>
  <si>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</si>
  <si>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</si>
  <si>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</si>
  <si>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</si>
  <si>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</si>
  <si>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</si>
  <si>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</si>
  <si>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</si>
  <si>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</si>
  <si>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El riesgo afecta la imagen de algún área de la organización.</t>
  </si>
  <si>
    <t>Muy Baja</t>
  </si>
  <si>
    <t>La actividad que conlleva el riesgo se ejecuta como máximos 2 veces por año</t>
  </si>
  <si>
    <t>Leve</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</si>
  <si>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</si>
  <si>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</si>
  <si>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</si>
  <si>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</si>
  <si>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</si>
  <si>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</si>
  <si>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</si>
  <si>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El riesgo afecta la imagen de la entidad con algunos usuarios de relevancia frente al logro de los objetivos.</t>
  </si>
  <si>
    <t>Alta</t>
  </si>
  <si>
    <t>La actividad que conlleva el riesgo se ejecuta mínimo 500 veces al año y máximo 5.000 veces por año</t>
  </si>
  <si>
    <t>Mayor</t>
  </si>
  <si>
    <t>El riesgo afecta la imagen de la entidad con efecto publicitario sostenido a nivel de sector administrativo, nivel departamental o municipal.</t>
  </si>
  <si>
    <t>Muy Alta</t>
  </si>
  <si>
    <t>La actividad que conlleva el riesgo se ejecuta más de 5.000 veces por año</t>
  </si>
  <si>
    <t>Catastrófico</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</si>
  <si>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</si>
  <si>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</si>
  <si>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</si>
  <si>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</si>
  <si>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</si>
  <si>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</si>
  <si>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</si>
  <si>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</si>
  <si>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</si>
  <si>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</si>
  <si>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 xml:space="preserve"> </t>
  </si>
  <si>
    <t>VALORACIÓN DEL CONTROL</t>
  </si>
  <si>
    <t xml:space="preserve">Peso del Control + Peso de la implementación </t>
  </si>
  <si>
    <t>NIVEL</t>
  </si>
  <si>
    <t>Atributos del control</t>
  </si>
  <si>
    <t>% MIN</t>
  </si>
  <si>
    <t>% MAX</t>
  </si>
  <si>
    <t>% Probabilidad Riesgo Inherente</t>
  </si>
  <si>
    <t>% Impacto Riesgo Inherente</t>
  </si>
  <si>
    <t>No. Control</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</si>
  <si>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</si>
  <si>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</si>
  <si>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</si>
  <si>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</si>
  <si>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</si>
  <si>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</si>
  <si>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</si>
  <si>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</si>
  <si>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</si>
  <si>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</si>
  <si>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</si>
  <si>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</si>
  <si>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</si>
  <si>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</si>
  <si>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</si>
  <si>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</si>
  <si>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</si>
  <si>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</si>
  <si>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</si>
  <si>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</si>
  <si>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</si>
  <si>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</si>
  <si>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</si>
  <si>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</si>
  <si>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Fecha</t>
  </si>
  <si>
    <t>Control de Cambios</t>
  </si>
  <si>
    <t>Cálculo de Probabilidad</t>
  </si>
  <si>
    <t>Probabilidad residual 1</t>
  </si>
  <si>
    <t>Probabilidad residual a partir del segundo control</t>
  </si>
  <si>
    <t>Cálculo de Impacto</t>
  </si>
  <si>
    <t>Impacto residual 1</t>
  </si>
  <si>
    <t>Impacto residual a partir del segundo control</t>
  </si>
  <si>
    <t>Tipo de control para probabilidad</t>
  </si>
  <si>
    <t>Tipo de control para Impacto</t>
  </si>
  <si>
    <t>Valor Total del Control probabilidad</t>
  </si>
  <si>
    <t>Valor Total del control Impacto</t>
  </si>
  <si>
    <t>Siempre que se ejecuta la actividad</t>
  </si>
  <si>
    <t>Combinado (manual y electrónico)</t>
  </si>
  <si>
    <t>Combinación análisis documental y sistemas de información de apoyo</t>
  </si>
  <si>
    <t>Se aplican análisis documentales y registros en sistemas de información de apoyo.</t>
  </si>
  <si>
    <t>De acuerdo al cálculo de controles correctivos digite el valor residual final</t>
  </si>
  <si>
    <t>Atributos Eficiencia</t>
  </si>
  <si>
    <t xml:space="preserve">Atibutos Formalización del control </t>
  </si>
  <si>
    <t xml:space="preserve">Atributos Formalización del control </t>
  </si>
  <si>
    <t>Atributos del Control</t>
  </si>
  <si>
    <t>De acuerdo al cálculo de controles preventivos y detectivos digite el valor residual final en Probabilidad</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</si>
  <si>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</si>
  <si>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1 INSTRUCTIVO:</t>
    </r>
    <r>
      <rPr>
        <sz val="11"/>
        <rFont val="Arial"/>
        <family val="2"/>
      </rPr>
      <t xml:space="preserve"> Identifica el contenido del archivo y su forma de diligenciamiento y funcionalidades.</t>
    </r>
  </si>
  <si>
    <r>
      <t>2 CONTEXTO E IDENTIFICACIÓN:</t>
    </r>
    <r>
      <rPr>
        <sz val="11"/>
        <rFont val="Arial"/>
        <family val="2"/>
      </rPr>
      <t xml:space="preserve"> Se establece el Número, Descripción y Factor del riesgo</t>
    </r>
  </si>
  <si>
    <r>
      <t xml:space="preserve">Circunstancias bajo las cuales se presenta el riesgo, es la situación más evidente frente al riesgo, redacte de la forma más concreta posible.
(Iniciar con la palabra </t>
    </r>
    <r>
      <rPr>
        <b/>
        <sz val="9"/>
        <rFont val="Arial"/>
        <family val="2"/>
      </rPr>
      <t>por</t>
    </r>
    <r>
      <rPr>
        <sz val="9"/>
        <rFont val="Arial"/>
        <family val="2"/>
      </rPr>
      <t>)</t>
    </r>
  </si>
  <si>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family val="2"/>
      </rPr>
      <t>POSIBILIDAD DE + Impacto para la entidad (Qué) + Causa Inmediata (Cómo) + Causa Raíz (Por qué)</t>
    </r>
    <r>
      <rPr>
        <sz val="9"/>
        <rFont val="Arial"/>
        <family val="2"/>
      </rPr>
      <t xml:space="preserve"> 
(Se genera automáticamente)</t>
    </r>
  </si>
  <si>
    <r>
      <t>4 MAPA CALOR INHERENTE:</t>
    </r>
    <r>
      <rPr>
        <sz val="11"/>
        <rFont val="Arial"/>
        <family val="2"/>
      </rPr>
      <t xml:space="preserve"> Representación gráfica de la ubicación de cada riesgo inherente en el mapa de calor (En esta hoja no se ingresan datos)</t>
    </r>
  </si>
  <si>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family val="2"/>
      </rPr>
      <t>Responsable de ejecutar el control + Acción + Complemento</t>
    </r>
  </si>
  <si>
    <r>
      <t>6 MAPA CALOR RESIDUAL:</t>
    </r>
    <r>
      <rPr>
        <sz val="11"/>
        <rFont val="Arial"/>
        <family val="2"/>
      </rPr>
      <t xml:space="preserve"> Representación gráfica de la ubicación de cada riesgo residual en el mapa de calor (En esta hoja no se ingresan datos)</t>
    </r>
  </si>
  <si>
    <r>
      <t>7 MAPA CALOR INHEREN Y RESIDUAL:</t>
    </r>
    <r>
      <rPr>
        <sz val="11"/>
        <rFont val="Arial"/>
        <family val="2"/>
      </rPr>
      <t xml:space="preserve"> Comparación gráfica de la ubicación de cada riesgo inherente y residual en el mapa de calor (En esta hoja no se ingresan dados)</t>
    </r>
  </si>
  <si>
    <r>
      <t xml:space="preserve">De conformidad con lo establecido en el Decreto 1499 de 2017, mediante el cual se crea un solo Sistema de Gestión y se alinea con el Sistema de Control Interno a través del Modelo Integrado de Planeación y Gestión MIPG, modelo que incorpora la Dimensión 7 que desarrolla el Modelo Estándar de Control Interno MECI, el cual integra el esquema de líneas para una adecuada definición de roles y responsabilidades para la gestión del riesgo y control; y que, con la expedición de la Ley 2195 de 2022 que crea los Programas de Transparencia y Ética Pública PTEP, su Decreto reglamentario 1122 de 2024 que define la metodología para su estructuración, marco en el cual se establece el componente programático relacionado con la gestión del riesgo, se plantea la necesidad de establecer un proceso para la gestión integral del riesgo que permita a la Alta Dirección y los servidores en todos sus niveles identificar y controlar aquellas situaciones que pueden impedir el logro de los objetivos, así como para una adecuada protección de los recursos, con una decidida estrategia de lucha contra la corrupción, se propone el presente formato que desarrolla el esquema metodológico desplegado en la </t>
    </r>
    <r>
      <rPr>
        <b/>
        <sz val="10"/>
        <color theme="9" tint="-0.249977111117893"/>
        <rFont val="Arial"/>
        <family val="2"/>
      </rPr>
      <t>Guía para la Gestión Integral del Riesgo en Entidades Públicas versión 7</t>
    </r>
    <r>
      <rPr>
        <sz val="10"/>
        <rFont val="Arial"/>
        <family val="2"/>
      </rPr>
      <t>. El formato permite desarrollar en cada hoja los pasos definidos a partir de análisis de contexto (interno y/o externo), los factores de riesgo para el proceso analizado, para pasar a la Identificación y descripción del riesgo, análisis de Riesgo Inherente, diseño y análisis de controles, y valoración de riesgo residual.</t>
    </r>
  </si>
  <si>
    <r>
      <t xml:space="preserve">Antes de iniciar con el diligenciamiento de la matriz, se requiere haber avanzado en el </t>
    </r>
    <r>
      <rPr>
        <b/>
        <sz val="11"/>
        <rFont val="Arial"/>
        <family val="2"/>
      </rPr>
      <t>análisis del contexto (interno y externo),</t>
    </r>
    <r>
      <rPr>
        <sz val="11"/>
        <rFont val="Arial"/>
        <family val="2"/>
      </rPr>
      <t xml:space="preserve"> </t>
    </r>
    <r>
      <rPr>
        <b/>
        <sz val="11"/>
        <rFont val="Arial"/>
        <family val="2"/>
      </rPr>
      <t>luego específicamente considerar el proceso, su objetivo, alcance, actividades clave</t>
    </r>
    <r>
      <rPr>
        <sz val="11"/>
        <rFont val="Arial"/>
        <family val="2"/>
      </rPr>
      <t xml:space="preserve">, </t>
    </r>
    <r>
      <rPr>
        <b/>
        <sz val="11"/>
        <rFont val="Arial"/>
        <family val="2"/>
      </rPr>
      <t>procedimientos, sistema de información y otras herramientas que componen el Sistema de Gestión y Control de la entidad</t>
    </r>
    <r>
      <rPr>
        <sz val="11"/>
        <rFont val="Arial"/>
        <family val="2"/>
      </rPr>
      <t>, como elementos esenciales para la</t>
    </r>
    <r>
      <rPr>
        <b/>
        <sz val="11"/>
        <color theme="9" tint="-0.249977111117893"/>
        <rFont val="Arial"/>
        <family val="2"/>
      </rPr>
      <t xml:space="preserve"> identificación y descirpción del riesgo.</t>
    </r>
    <r>
      <rPr>
        <sz val="11"/>
        <rFont val="Arial"/>
        <family val="2"/>
      </rPr>
      <t xml:space="preserve">
En la etapa de </t>
    </r>
    <r>
      <rPr>
        <b/>
        <sz val="11"/>
        <color theme="9" tint="-0.249977111117893"/>
        <rFont val="Arial"/>
        <family val="2"/>
      </rPr>
      <t>análisis de riesgo inherente,</t>
    </r>
    <r>
      <rPr>
        <sz val="11"/>
        <rFont val="Arial"/>
        <family val="2"/>
      </rPr>
      <t xml:space="preserve"> donde se establece la probabilidad e impacto y zona de severidad del riesgo, se deberán atender los lineamientos para su definición (tablas y matriz) establecidos por la entidad, propuestas en la guía y que deberán adaptarse y ajustarse si es del caso en la estructura de la matriz en la hoja </t>
    </r>
    <r>
      <rPr>
        <b/>
        <sz val="11"/>
        <color theme="9" tint="-0.249977111117893"/>
        <rFont val="Arial"/>
        <family val="2"/>
      </rPr>
      <t>FÓRMULAS.</t>
    </r>
    <r>
      <rPr>
        <sz val="11"/>
        <rFont val="Arial"/>
        <family val="2"/>
      </rPr>
      <t xml:space="preserve">
En la etapa de </t>
    </r>
    <r>
      <rPr>
        <b/>
        <sz val="11"/>
        <color theme="9" tint="-0.249977111117893"/>
        <rFont val="Arial"/>
        <family val="2"/>
      </rPr>
      <t>diseño y análisis de controles</t>
    </r>
    <r>
      <rPr>
        <sz val="11"/>
        <rFont val="Arial"/>
        <family val="2"/>
      </rPr>
      <t xml:space="preserve">, se establecen los controles (preventivos, detectivos, correctivos), aplicando la estructura para su redacción y la incorporación de los atributos de eficiencia e informativos.
Finalmente en la etapa de </t>
    </r>
    <r>
      <rPr>
        <b/>
        <sz val="11"/>
        <color theme="9" tint="-0.249977111117893"/>
        <rFont val="Arial"/>
        <family val="2"/>
      </rPr>
      <t>valoracion del riesgo residual</t>
    </r>
    <r>
      <rPr>
        <sz val="11"/>
        <rFont val="Arial"/>
        <family val="2"/>
      </rPr>
      <t xml:space="preserve">, se define la efectividad en la aplicación de los controles. </t>
    </r>
  </si>
  <si>
    <r>
      <t>Causa  principal  o básica, corresponde a las razones por la cuales se puede presentar  el riesgo, redacte de la forma más concreta posible.
(Iniciar con</t>
    </r>
    <r>
      <rPr>
        <b/>
        <sz val="9"/>
        <rFont val="Arial"/>
        <family val="2"/>
      </rPr>
      <t xml:space="preserve"> debido a </t>
    </r>
    <r>
      <rPr>
        <sz val="9"/>
        <rFont val="Arial"/>
        <family val="2"/>
      </rPr>
      <t>o</t>
    </r>
    <r>
      <rPr>
        <b/>
        <sz val="9"/>
        <rFont val="Arial"/>
        <family val="2"/>
      </rPr>
      <t xml:space="preserve"> a causa de</t>
    </r>
    <r>
      <rPr>
        <sz val="9"/>
        <rFont val="Arial"/>
        <family val="2"/>
      </rPr>
      <t>)</t>
    </r>
  </si>
  <si>
    <t>SELECCIONE FUENTE GENERADORA DEL EVENTO</t>
  </si>
  <si>
    <t>FACTOR DEL RIESGO / SELECCIONE FUENTE GENERADORA DEL EVENTO</t>
  </si>
  <si>
    <t>Una vez seleccione el Factor de Riesgo, debe definir la fuente generadora de la lista desplegable.</t>
  </si>
  <si>
    <t>DESCRIPCIÓN DEL FACTOR RIESGO</t>
  </si>
  <si>
    <t>Se genera automáticamente según lo seleccinado de FACTOR DEL RIESGO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</si>
  <si>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family val="2"/>
      </rPr>
      <t>La matriz calcula automáticamente:</t>
    </r>
    <r>
      <rPr>
        <sz val="9"/>
        <rFont val="Arial"/>
        <family val="2"/>
      </rPr>
      <t xml:space="preserve">
Frecuencia de la Actividad
% Probabilidad
Nivel Probabilidad</t>
    </r>
  </si>
  <si>
    <r>
      <t>5 VALORACIÓN DEL CONTROL:</t>
    </r>
    <r>
      <rPr>
        <sz val="11"/>
        <rFont val="Arial"/>
        <family val="2"/>
      </rPr>
      <t xml:space="preserve"> Para efecto de poder hacer los cálculos de forma acumulativa, tal como lo señala la metodología, se requiere hacer el análisis con los controles Preventivos y Detectivos que afectan la PROBABILIDAD de ocurrencia del riesgo (Diligenciar HOJA VALORACIÓN CONTROL PROBABILIDAD). Si se cuenta con controles Correctivos que afectan el IMPACTO del riesgo en caso de materialización (Diligenciar HOJA VALORACIÓN CONTROL IMPACTO). A partir de estos 2 análisis se contará con el cálculo de riesgo residual.</t>
    </r>
  </si>
  <si>
    <t>Se calcula automáticamente según lo seleccionado en Implementación:
Manual
Automático</t>
  </si>
  <si>
    <t>Atributos de formalización del control</t>
  </si>
  <si>
    <r>
      <t xml:space="preserve">Debe seleccionar de listas desplegables
</t>
    </r>
    <r>
      <rPr>
        <b/>
        <sz val="9"/>
        <rFont val="Arial"/>
        <family val="2"/>
      </rPr>
      <t>Documentación</t>
    </r>
    <r>
      <rPr>
        <sz val="9"/>
        <rFont val="Arial"/>
        <family val="2"/>
      </rPr>
      <t xml:space="preserve">: Procedimientos, Sistemas de Información, Otros esquemas, Combinación estructuras documentales y sistemas de información.
</t>
    </r>
    <r>
      <rPr>
        <b/>
        <sz val="9"/>
        <rFont val="Arial"/>
        <family val="2"/>
      </rPr>
      <t>Frecuencia:</t>
    </r>
    <r>
      <rPr>
        <sz val="9"/>
        <rFont val="Arial"/>
        <family val="2"/>
      </rPr>
      <t xml:space="preserve"> Siempre que se ejecuta la actividad, Periódicamente (diario, mensual, bimestral, trimestral, semestral).
</t>
    </r>
    <r>
      <rPr>
        <b/>
        <sz val="9"/>
        <rFont val="Arial"/>
        <family val="2"/>
      </rPr>
      <t xml:space="preserve">Evidencia: </t>
    </r>
    <r>
      <rPr>
        <sz val="9"/>
        <rFont val="Arial"/>
        <family val="2"/>
      </rPr>
      <t xml:space="preserve">Con registro manual, Con registro electrónico, Combinado (manual y electrónico).
</t>
    </r>
    <r>
      <rPr>
        <b/>
        <sz val="9"/>
        <rFont val="Arial"/>
        <family val="2"/>
      </rPr>
      <t>Ejecución</t>
    </r>
    <r>
      <rPr>
        <sz val="9"/>
        <rFont val="Arial"/>
        <family val="2"/>
      </rPr>
      <t>: Interna, Externa, Mixta.</t>
    </r>
  </si>
  <si>
    <t>Se calcula automáticamente de acuerdo con el número de controles definidos (de forma acumulativa). Una vez calcule el último control en % Probabilidad Residual digite el valor final, automáticamente se refleja la colorimetría correspondiente.</t>
  </si>
  <si>
    <t>Se calcula automáticamente de acuerdo con el número de controles definidos (de forma acumulativa). Una vez calcule el último control en % Impacto Residual digite el valor final, automáticamente se refleja la colorimetría correspondiente.</t>
  </si>
  <si>
    <r>
      <t>8 PERFIL DE RIESGO:</t>
    </r>
    <r>
      <rPr>
        <sz val="11"/>
        <rFont val="Arial"/>
        <family val="2"/>
      </rPr>
      <t xml:space="preserve"> Resumen calcula el nivel de riesgo del proceso (En esta hoja no se ingresan datos)</t>
    </r>
  </si>
  <si>
    <r>
      <t>9 CONTROL DE CAMBIOS:</t>
    </r>
    <r>
      <rPr>
        <sz val="11"/>
        <rFont val="Arial"/>
        <family val="2"/>
      </rPr>
      <t xml:space="preserve"> En ella se debe registrar los cambios al formato y al contenido del mismo</t>
    </r>
  </si>
  <si>
    <r>
      <t>10 FORMULAS:</t>
    </r>
    <r>
      <rPr>
        <sz val="11"/>
        <rFont val="Arial"/>
        <family val="2"/>
      </rPr>
      <t xml:space="preserve"> La información que contiene se utiliza para realizar operaciones en las demás hojas (En esta hoja no se ingresan datos). Utilicela en caso de requerir incluir ajustes en los descriptores de las tablas de probabilidad e impacto. </t>
    </r>
    <r>
      <rPr>
        <b/>
        <sz val="11"/>
        <color theme="9" tint="-0.249977111117893"/>
        <rFont val="Arial"/>
        <family val="2"/>
      </rPr>
      <t>NOTA:</t>
    </r>
    <r>
      <rPr>
        <sz val="11"/>
        <rFont val="Arial"/>
        <family val="2"/>
      </rPr>
      <t xml:space="preserve"> La hoja se encuentra oculta para evitar que se borren los datos, será posible hacerla visible con la opción mostrar (clic derecho sobre alguna de las pestañas).</t>
    </r>
  </si>
  <si>
    <t xml:space="preserve">Zona Riesgo Moderada </t>
  </si>
  <si>
    <t>Zona Riesgo Baja</t>
  </si>
  <si>
    <t>Zona Riesgo Alta</t>
  </si>
  <si>
    <t>Zona Riesgo Extrema</t>
  </si>
  <si>
    <t>Se debe ingresar información solo en las celdas identificadas con color NARANJA CLARO, las demás contienen formulas de autollenado, la matriz no se encuentra protegida, por lo que, es necesario validar que no se afecten para evitar errores o análisis incorrectos. Revise comentarios orientadores.</t>
  </si>
  <si>
    <t>UAERMV</t>
  </si>
  <si>
    <t>Menor a 130 SMLMV</t>
  </si>
  <si>
    <t>Entre 130 y 650 SMLMV</t>
  </si>
  <si>
    <t>Entre 650 y 1300 SMLMV</t>
  </si>
  <si>
    <t>Entre 1300 y 6500 SMLMV</t>
  </si>
  <si>
    <t>Mayor a 6500 SMLMV</t>
  </si>
  <si>
    <t>Cuatrmestral</t>
  </si>
  <si>
    <t>Descripción de la acción basado en el analisis de causas</t>
  </si>
  <si>
    <t>Responsable
(Cargo o Rol)</t>
  </si>
  <si>
    <t>Producto - Evidencia</t>
  </si>
  <si>
    <t xml:space="preserve">Periocidad o fecha de finalización </t>
  </si>
  <si>
    <t>Acción</t>
  </si>
  <si>
    <t>Producto</t>
  </si>
  <si>
    <t>Complemento (Periodicidad - Observaciones o Desviaciones y evidencia)</t>
  </si>
  <si>
    <t>TRATAMIENTO DEL RIESGO -PLAN DE ACCIÓN</t>
  </si>
  <si>
    <t>ACCIÓN DE CONTIGENCIA</t>
  </si>
  <si>
    <t>1. Direccionamiento Estratégico</t>
  </si>
  <si>
    <t>2. Comunicaciones Estratégicas</t>
  </si>
  <si>
    <t>3. Servicio A La Ciudadanía Y Relacionamiento Con Partes Interesadas</t>
  </si>
  <si>
    <t>4. Estrategia Y Gobierno De TI</t>
  </si>
  <si>
    <t>5. Planificación de la Conservación de la infraestructura</t>
  </si>
  <si>
    <t>6. Gestión De Laboratorio</t>
  </si>
  <si>
    <t>7. Producción De Mezcla</t>
  </si>
  <si>
    <t>8. Logística Y Manejo De Maquinaria Y Equipo</t>
  </si>
  <si>
    <t>9. Intervención De Infraestructura</t>
  </si>
  <si>
    <t>10. Desarrollo Misional Y Comercialización</t>
  </si>
  <si>
    <t>11. Gestión Jurídica</t>
  </si>
  <si>
    <t>12. Gestión Financiera</t>
  </si>
  <si>
    <t>13. Gestión De Recursos Físicos</t>
  </si>
  <si>
    <t>14. Gestión Ambiental</t>
  </si>
  <si>
    <t>15. Gestión Contractual</t>
  </si>
  <si>
    <t>16. Gestión Documental</t>
  </si>
  <si>
    <t>17. Gestión De Talento Humano</t>
  </si>
  <si>
    <t>18. Control Disciplinario Interno</t>
  </si>
  <si>
    <t>19. Control y Evaluación Institucional</t>
  </si>
  <si>
    <t>20. Seguimiento y Monitoreo De Calidad Técnica</t>
  </si>
  <si>
    <t>FORMATO MAPA DE RIESGOS INTEGRAL</t>
  </si>
  <si>
    <t>FECHA DE APLICACIÓN: ENERO 2026</t>
  </si>
  <si>
    <t xml:space="preserve">8095 Fortalecimiento de la gestión institucional de la UAERMV </t>
  </si>
  <si>
    <t xml:space="preserve">8089 Fortalecimiento de los Componentes tecnológicos para garantizar la demanda en la operación de la UAERMV </t>
  </si>
  <si>
    <t xml:space="preserve">8208 Fortalecimiento de la atención y participación ciudadana con enfoques de género, diferencial y territorial </t>
  </si>
  <si>
    <t>VERSIÓN DEL MAPA DE RIESGOS:</t>
  </si>
  <si>
    <t>MAPA DE RIESGOS INTEGRAL</t>
  </si>
  <si>
    <t>CÓDIGO: DES-DE-008</t>
  </si>
  <si>
    <t xml:space="preserve">8081 Conservación de la red vial y red de Ciclo infraestructura y 8055 Conservación de la red de infraestructura peatonal </t>
  </si>
  <si>
    <t>PROCESO Y/O  PROYECTO:</t>
  </si>
  <si>
    <t>diario</t>
  </si>
  <si>
    <t>mensual</t>
  </si>
  <si>
    <t>bimestral</t>
  </si>
  <si>
    <t>trimestral</t>
  </si>
  <si>
    <t>semestral</t>
  </si>
  <si>
    <t>Establecer lineamientos para los diferentes procesos de contratación en las etapas precontractual, contractual y postcontractual para atender las necesidades y garantizar la adquisición de bienes, servicios y obra pública alineado con las metas y los objetivos institucionales en materia contractual cumpliendo con la normatividad vigente.</t>
  </si>
  <si>
    <t>El designado por el/la Gerente de GCON</t>
  </si>
  <si>
    <t>Revisa</t>
  </si>
  <si>
    <t>que los riesgos identificados para cada proceso de selección sean coherentes y estén alineados con los lineamientos de Colombia Compra Eficiente y con el objeto a contratar, asegurando su adecuada identificación, valoración y tratamiento. Como evidencia, se carga la version final en el aplicativo SECOP correspondiente a cada proceso de selección. 
En caso de evidenciarse novedades o desviaciones en dicha matriz, se solicitan los ajustes para su corrección por parte del servidor público o colaborador responsable, garantizando la trazabilidad, oportunidad y calidad del análisis de riesgos.</t>
  </si>
  <si>
    <t>Socializar al equipo de GCON y a los estructuradores de los procesos selectivos el diligenciamiento del formato GCON-FM-089 – Análisis de Riesgos Contractuales, con el fin de fortalecer la correcta identificación, valoración y asignación de riesgos, en concordancia con los lineamientos establecidos por Colombia Compra Eficiente.</t>
  </si>
  <si>
    <t>Servidor publico o colaborador designado</t>
  </si>
  <si>
    <t>Listado de asistencia y presentación de la socialización adelantada.</t>
  </si>
  <si>
    <t>Realizar modificación a la matriz de riesgos previo a la recepción de ofertas</t>
  </si>
  <si>
    <t>Comunicación oficial o Adenda según el caso</t>
  </si>
  <si>
    <t>Gerencia de Contratación</t>
  </si>
  <si>
    <t>El ajuste del formato se realiza conforme a la metodología de administración del riesgo adoptada por la entidad, en alineación con los lineamientos del MIPG y la Norma ISO 31000, fortaleciendo la identificación, evaluación y clasificación de los riesgos.</t>
  </si>
  <si>
    <t>Verifica</t>
  </si>
  <si>
    <t>que se encuentre la documentacion requerida para cada proceso selectivo de acuerdo con el formato  LISTA DE CHEQUEO - ETAPA PRECONTRACTUAL - GCON-FM-053, el cual debe ser concordante con el proceso de selección que se adelante a través de la plataforma del Secop II.  Como evidencia: Formato de Lista de chequeo diligenciado para cada proceso Selectivo.
En caso de identificar que no se encuentra cargado en aplicativo ORFEO se deberá incluirlo en el respectivo proceso</t>
  </si>
  <si>
    <t>Socializar al equipo de GCON el formato GCON-FM-053 - LISTA DE CHEQUEO - ETAPA PRECONTRACTUAL, el cual debe ser concordante con el proceso de selección que se adelante a través de la plataforma del Secop II</t>
  </si>
  <si>
    <t>Realizar las gestiones pertinentes para reubicar los documenteo que se hayan incorporado de manera equivocada en el expediente contractual</t>
  </si>
  <si>
    <t>Ver Lista de Chequeo - Etapa Precontractualdo (GCON-FM-053)</t>
  </si>
  <si>
    <t xml:space="preserve"> la existencia del certificado de inexistencia o insuficiencia de personal de planta, donde se identifique que:
I. No existe personal que pueda desarrollar la actividad para la cual se requiere contratar la prestación del servicio.
II.Existe personal en la planta, pero este no es suficiente.
III. El desarrollo de la actividad requiere un grado de especialización y un perfil diferente a los establecidos en el manual de funciones y competencias de la Unidad, lo que implica la inminente necesidad de contratación del servicio.
Como evidencia se registra el formato aleatorio por los CPS -   CERTIFICADO DE INEXISTENCIA O INSUFICIENCIA DE PERSONAL(GTHU-FM-031). En caso de verificar que no se cuenta con el certificado, se debe solicitar al área generador de la necesidad la presentación de este.</t>
  </si>
  <si>
    <t>Valida</t>
  </si>
  <si>
    <t>que se realice el cargue mensual en el aplicativo SECOP II de los documentos requeridos (informe de cuenta) con el colaborador designado por cada dependencias, 
Como evidencia se cuenta con archivo de los seguimientos realizados.
En el caso de que no se identifiquen seguimiento por las dependencias, se remite correo electrónico al Directivo responsable para informar la novedad</t>
  </si>
  <si>
    <t>Realizar una socialización a las dependencias de la entidad, donde se resalte la importancia de diligenciar y solicitar la certificación de INEXISTENCIA O INSUFICIENCIA DE PERSONAL(GTHU-FM-031) para la contratación de prestación de servicios (profesionales y apoyo a la gestión).</t>
  </si>
  <si>
    <t xml:space="preserve">Adelantar las gestiones necesarias para que la dependencia generadora de la necesidad aporte la certificación de INEXISTENCIA O INSUFICIENCIA DE PERSONAL(GTHU-FM-031) correspondiente </t>
  </si>
  <si>
    <t>Aplicativo de gestión documental ORFEO</t>
  </si>
  <si>
    <t xml:space="preserve"> usar la entidad para dar apariencia de legalidad a los activos provenientes de actividades delictivas, para canalizar recursos hacia la realización de actividades terroristas o la proliferación de armas de destrucción masiva,</t>
  </si>
  <si>
    <t>a causa del direccionamiento y/o favorecimiento de la contratación hacia un proponente específico.</t>
  </si>
  <si>
    <t>cada vez que se reciben propuestas en los procesos de selección que la carta de presentación de oferta cumpla con los requisitos relacionados, evidenciando que los bienes y servicios destinados para suplir la necesidad de la entidad, son de origen licito; así como, la composición accionaria de la persona jurídica o de los integrantes del proponente plural.
Evidencia: Informe de evaluación de requisitos jurídicos.
En caso de que esta no este debidamente diligenciada se solicita al proponente la aclare o diligencie en su totalidad.</t>
  </si>
  <si>
    <t>mensualmente el cumplimiento de los requisitos legales y procedimentales durante el proceso de selección, garantizando que en cada proceso de seleccion se establezca y se respete el término para la presentación de observaciones por parte de los oferentes y terceros interesados. Como evidencia se cuenta con el actas de evaluación por cada proceso selectivo. 
En caso de evidenciar algún tipo de anormalidad durante la evaluación de las ofertas, el ordenador del gasto podrá separarse de esta y dará cumplimiento a lo establecido en el estatuto de contratación para estos casos.</t>
  </si>
  <si>
    <t>El designado por el/la Gerente de GCON debe</t>
  </si>
  <si>
    <t>verificar</t>
  </si>
  <si>
    <t>Solicitar al Oficial de Cumplimiento del Sistema de LAFT la socialización a los equipos de GCON, estructuradores y enlaces de las dependencias, sobre la verificación de requisitos necesarios para identificar posibles contagios con recursos provenientes de LA y FT</t>
  </si>
  <si>
    <t>Oficial de Cumplimiento</t>
  </si>
  <si>
    <t>Informar al Oficial de Cumplimiento del Sistema de LAFT, para el respectivo análisis de la situación reportada</t>
  </si>
  <si>
    <t>Formulario Interno de reporte de operaciones inusuales</t>
  </si>
  <si>
    <t>Oficial de Cumplimiento del Sistema de LAF</t>
  </si>
  <si>
    <t>Dar respuesta a cada una de las observaciones presentadas (para los casos que aplique) dentro del proceso de selección al informe de evaluacion de ofertas.</t>
  </si>
  <si>
    <t>Documento Observaciones</t>
  </si>
  <si>
    <t>Informar cuando se presenten las situaciones y evidencias identicadas durante la evaluación de ofertas que presuntamente se generaron por recibir dadivas o sobornos a la Oficina de Control Disciplinario Interno, para que se adelanten las investigaciones  correspondientes.</t>
  </si>
  <si>
    <t>Comunicación oficial</t>
  </si>
  <si>
    <t>Ordenador del Gasto</t>
  </si>
  <si>
    <t>que exista coherencia y trazabilidad contractual, cada vez que se adelante un proceso selecitvo en relacion con la necesidad, objeto, criterios y oferta selecionada. 
Como evidencia se cuenta con la publicacion de los pliegos de condiciones y estudios previos por cada proceso</t>
  </si>
  <si>
    <t xml:space="preserve">  incumplir con los lineamientos emitidos por Colombia Compra Eficiente frente a la identificacion de riesgos en un proceso,</t>
  </si>
  <si>
    <t>no contemplar todos los aspectos que pueden afectar la ejecución de un contrato.</t>
  </si>
  <si>
    <t xml:space="preserve"> ausencia o retraso en la publicacion en la plataforma SECOP de documentos de los procesos selectivos a excepcion de; Acuerdo marco, Bolsa mercantil y compras por grandes superficies.</t>
  </si>
  <si>
    <t xml:space="preserve"> Hallazgo o no conformidad de ente regulador o de la OCI, </t>
  </si>
  <si>
    <t xml:space="preserve"> Hallazgo o no conformidad del ente regulador o de la OCI, </t>
  </si>
  <si>
    <t>la inadecuada identificación y justificación de la necesidad de contratación de servicios profesionales y de apoyo a la gestión.</t>
  </si>
  <si>
    <t>fallas u omisiones en proceso de la debida diligencia.</t>
  </si>
  <si>
    <t xml:space="preserve"> Soborno entrante al aceptar o solicitar una ventaja indebida en la  evaluación de los procesos de selección para la contratación de bienes y servicios de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</si>
</sst>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2"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1"/>
      <name val="Calibri"/>
      <family val="2"/>
      <scheme val="minor"/>
    </font>
    <font>
      <sz val="14"/>
      <name val="Arial"/>
      <family val="2"/>
    </font>
    <font>
      <sz val="8"/>
      <name val="Calibri"/>
      <family val="2"/>
      <scheme val="minor"/>
    </font>
    <font>
      <b/>
      <sz val="11"/>
      <name val="Calibri"/>
      <family val="2"/>
      <scheme val="minor"/>
    </font>
    <font>
      <sz val="11"/>
      <color rgb="FFFF0000"/>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sz val="12"/>
      <name val="Times New Roman"/>
      <family val="1"/>
    </font>
    <font>
      <b/>
      <sz val="8"/>
      <name val="Tahoma"/>
      <family val="2"/>
    </font>
    <font>
      <b/>
      <sz val="12"/>
      <color rgb="FFFF0000"/>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b/>
      <sz val="24"/>
      <name val="Arial"/>
      <family val="2"/>
    </font>
    <font>
      <b/>
      <sz val="9"/>
      <name val="Arial"/>
      <family val="2"/>
    </font>
    <font>
      <sz val="9"/>
      <name val="Arial"/>
      <family val="2"/>
    </font>
    <font>
      <sz val="9"/>
      <name val="Tahoma"/>
      <family val="2"/>
    </font>
    <font>
      <sz val="11"/>
      <color theme="1"/>
      <name val="Arial"/>
      <family val="2"/>
    </font>
    <font>
      <b/>
      <sz val="14"/>
      <name val="Arial"/>
      <family val="2"/>
    </font>
    <font>
      <b/>
      <sz val="10"/>
      <color theme="9" tint="-0.249977111117893"/>
      <name val="Arial"/>
      <family val="2"/>
    </font>
    <font>
      <b/>
      <u/>
      <sz val="11"/>
      <name val="Arial"/>
      <family val="2"/>
    </font>
    <font>
      <b/>
      <sz val="11"/>
      <color theme="9" tint="-0.249977111117893"/>
      <name val="Arial"/>
      <family val="2"/>
    </font>
    <font>
      <b/>
      <sz val="9"/>
      <color theme="9" tint="-0.249977111117893"/>
      <name val="Arial"/>
      <family val="2"/>
    </font>
    <font>
      <b/>
      <sz val="8"/>
      <name val="Arial"/>
      <family val="2"/>
    </font>
    <font>
      <b/>
      <sz val="8"/>
      <color theme="0"/>
      <name val="Arial"/>
      <family val="2"/>
    </font>
    <font>
      <sz val="9"/>
      <color indexed="81"/>
      <name val="Tahoma"/>
      <family val="2"/>
    </font>
    <font>
      <b/>
      <sz val="9"/>
      <color indexed="81"/>
      <name val="Tahoma"/>
      <family val="2"/>
    </font>
    <font>
      <sz val="12"/>
      <name val="Arial"/>
      <family val="2"/>
    </font>
    <font>
      <sz val="12"/>
      <name val="Arial"/>
      <family val="2"/>
      <charset val="1"/>
    </font>
    <font>
      <b/>
      <sz val="11"/>
      <color theme="1"/>
      <name val="Arial"/>
      <family val="2"/>
    </font>
    <font>
      <sz val="11"/>
      <color theme="1"/>
      <name val="Tahoma"/>
      <family val="2"/>
    </font>
  </fonts>
  <fills count="24">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00B0F0"/>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249977111117893"/>
        <bgColor indexed="64"/>
      </patternFill>
    </fill>
    <fill>
      <patternFill patternType="solid">
        <fgColor rgb="FFC00000"/>
        <bgColor indexed="64"/>
      </patternFill>
    </fill>
    <fill>
      <patternFill patternType="solid">
        <fgColor theme="9" tint="0.59999389629810485"/>
        <bgColor indexed="64"/>
      </patternFill>
    </fill>
    <fill>
      <patternFill patternType="solid">
        <fgColor theme="5" tint="0.39997558519241921"/>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hair">
        <color theme="6" tint="-0.499984740745262"/>
      </left>
      <right style="hair">
        <color theme="6" tint="-0.499984740745262"/>
      </right>
      <top style="hair">
        <color theme="6" tint="-0.499984740745262"/>
      </top>
      <bottom style="hair">
        <color theme="6" tint="-0.499984740745262"/>
      </bottom>
      <diagonal/>
    </border>
    <border>
      <left style="hair">
        <color rgb="FF4F6228"/>
      </left>
      <right style="hair">
        <color rgb="FF4F6228"/>
      </right>
      <top style="medium">
        <color indexed="64"/>
      </top>
      <bottom style="hair">
        <color rgb="FF4F6228"/>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hair">
        <color theme="6" tint="-0.499984740745262"/>
      </right>
      <top/>
      <bottom/>
      <diagonal/>
    </border>
    <border>
      <left style="hair">
        <color rgb="FF4F6228"/>
      </left>
      <right/>
      <top style="medium">
        <color indexed="64"/>
      </top>
      <bottom/>
      <diagonal/>
    </border>
  </borders>
  <cellStyleXfs count="7">
    <xf numFmtId="0" fontId="0" fillId="0" borderId="0"/>
    <xf numFmtId="0" fontId="2" fillId="0" borderId="0"/>
    <xf numFmtId="0" fontId="2" fillId="0" borderId="0"/>
    <xf numFmtId="0" fontId="1" fillId="0" borderId="0"/>
    <xf numFmtId="0" fontId="2" fillId="0" borderId="0"/>
    <xf numFmtId="0" fontId="34" fillId="0" borderId="0"/>
    <xf numFmtId="9" fontId="39" fillId="0" borderId="0" applyFont="0" applyFill="0" applyBorder="0" applyAlignment="0" applyProtection="0"/>
  </cellStyleXfs>
  <cellXfs count="623">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5"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2" fillId="0" borderId="0" xfId="0" applyNumberFormat="1" applyFont="1" applyAlignment="1">
      <alignment horizontal="left" vertical="center" wrapText="1"/>
    </xf>
    <xf numFmtId="9" fontId="4" fillId="0" borderId="0" xfId="2" applyNumberFormat="1" applyFont="1" applyAlignment="1">
      <alignment vertical="center" wrapText="1"/>
    </xf>
    <xf numFmtId="0" fontId="7" fillId="0" borderId="0" xfId="2" applyFont="1" applyAlignment="1">
      <alignment horizontal="center" vertical="center"/>
    </xf>
    <xf numFmtId="0" fontId="13" fillId="0" borderId="0" xfId="0" applyFont="1" applyAlignment="1">
      <alignment vertical="center" wrapText="1"/>
    </xf>
    <xf numFmtId="0" fontId="5" fillId="0" borderId="34" xfId="2" applyFont="1" applyBorder="1" applyAlignment="1">
      <alignment vertical="center" wrapText="1"/>
    </xf>
    <xf numFmtId="0" fontId="5" fillId="0" borderId="36" xfId="2" applyFont="1" applyBorder="1" applyAlignment="1">
      <alignment vertical="center" wrapText="1"/>
    </xf>
    <xf numFmtId="0" fontId="5" fillId="0" borderId="0" xfId="2" applyFont="1" applyAlignment="1">
      <alignment vertical="center" wrapText="1"/>
    </xf>
    <xf numFmtId="0" fontId="5" fillId="0" borderId="1" xfId="2" applyFont="1" applyBorder="1" applyAlignment="1">
      <alignment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21" fillId="0" borderId="1" xfId="0" applyFont="1" applyBorder="1" applyAlignment="1">
      <alignment vertical="center" wrapText="1"/>
    </xf>
    <xf numFmtId="9" fontId="21" fillId="0" borderId="26" xfId="0" applyNumberFormat="1" applyFont="1" applyBorder="1" applyAlignment="1">
      <alignment horizontal="center" vertical="center" wrapText="1"/>
    </xf>
    <xf numFmtId="9" fontId="21" fillId="0" borderId="1" xfId="0" applyNumberFormat="1" applyFont="1" applyBorder="1" applyAlignment="1">
      <alignment horizontal="center" vertical="center" wrapText="1"/>
    </xf>
    <xf numFmtId="0" fontId="21" fillId="0" borderId="33" xfId="0" applyFont="1" applyBorder="1" applyAlignment="1">
      <alignment vertical="center" wrapText="1"/>
    </xf>
    <xf numFmtId="0" fontId="21" fillId="0" borderId="1" xfId="0" applyFont="1" applyBorder="1" applyAlignment="1">
      <alignment horizontal="justify" vertical="center" wrapText="1"/>
    </xf>
    <xf numFmtId="0" fontId="21" fillId="0" borderId="26" xfId="0" applyFont="1" applyBorder="1" applyAlignment="1">
      <alignment vertical="center" wrapText="1"/>
    </xf>
    <xf numFmtId="0" fontId="21" fillId="8" borderId="3" xfId="0" applyFont="1" applyFill="1" applyBorder="1" applyAlignment="1">
      <alignment horizontal="center" vertical="center" wrapText="1"/>
    </xf>
    <xf numFmtId="0" fontId="4" fillId="0" borderId="27" xfId="2" applyFont="1" applyBorder="1" applyAlignment="1">
      <alignment vertical="center" wrapText="1"/>
    </xf>
    <xf numFmtId="0" fontId="4" fillId="0" borderId="28" xfId="2" applyFont="1" applyBorder="1" applyAlignment="1">
      <alignment vertical="center" wrapText="1"/>
    </xf>
    <xf numFmtId="0" fontId="4" fillId="0" borderId="29" xfId="2" applyFont="1" applyBorder="1" applyAlignment="1">
      <alignment vertical="center" wrapText="1"/>
    </xf>
    <xf numFmtId="0" fontId="6" fillId="0" borderId="27" xfId="2" applyFont="1" applyBorder="1" applyAlignment="1">
      <alignment horizontal="center" vertical="center" wrapText="1"/>
    </xf>
    <xf numFmtId="9" fontId="0" fillId="0" borderId="35" xfId="0" applyNumberFormat="1" applyBorder="1" applyAlignment="1">
      <alignment horizontal="center" vertical="center" wrapText="1"/>
    </xf>
    <xf numFmtId="0" fontId="4" fillId="0" borderId="0" xfId="2" applyFont="1" applyAlignment="1">
      <alignment horizontal="center" vertical="center" wrapText="1"/>
    </xf>
    <xf numFmtId="0" fontId="13" fillId="0" borderId="1" xfId="0" applyFont="1" applyBorder="1" applyAlignment="1">
      <alignment horizontal="left" vertical="center" wrapText="1"/>
    </xf>
    <xf numFmtId="0" fontId="10" fillId="2" borderId="0" xfId="2" applyFont="1" applyFill="1" applyAlignment="1">
      <alignment horizontal="center" vertical="center" wrapText="1"/>
    </xf>
    <xf numFmtId="0" fontId="13" fillId="0" borderId="0" xfId="0" applyFont="1" applyAlignment="1">
      <alignment horizontal="left" vertical="center" wrapText="1"/>
    </xf>
    <xf numFmtId="0" fontId="9" fillId="0" borderId="0" xfId="2" applyFont="1" applyAlignment="1">
      <alignment vertical="center"/>
    </xf>
    <xf numFmtId="9" fontId="9" fillId="0" borderId="0" xfId="2" applyNumberFormat="1" applyFont="1" applyAlignment="1">
      <alignment vertical="center"/>
    </xf>
    <xf numFmtId="0" fontId="11" fillId="0" borderId="0" xfId="2" applyFont="1" applyAlignment="1">
      <alignment horizontal="center" vertical="center" wrapText="1"/>
    </xf>
    <xf numFmtId="0" fontId="7" fillId="0" borderId="0" xfId="2" applyFont="1" applyAlignment="1">
      <alignment vertical="center"/>
    </xf>
    <xf numFmtId="9" fontId="7" fillId="0" borderId="0" xfId="2" applyNumberFormat="1"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0" fontId="5" fillId="0" borderId="5" xfId="2" applyFont="1" applyBorder="1" applyAlignment="1">
      <alignment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4" borderId="0" xfId="2" applyFont="1" applyFill="1" applyAlignment="1">
      <alignment vertical="center" wrapText="1"/>
    </xf>
    <xf numFmtId="0" fontId="13" fillId="0" borderId="1" xfId="2" applyFont="1" applyBorder="1" applyAlignment="1">
      <alignment vertical="center"/>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0" xfId="2" applyFill="1" applyAlignment="1">
      <alignment horizontal="center"/>
    </xf>
    <xf numFmtId="0" fontId="2" fillId="2" borderId="18" xfId="2" applyFill="1" applyBorder="1"/>
    <xf numFmtId="0" fontId="2" fillId="2" borderId="17" xfId="2" applyFill="1" applyBorder="1"/>
    <xf numFmtId="0" fontId="13" fillId="0" borderId="24" xfId="2" applyFont="1" applyBorder="1" applyAlignment="1">
      <alignment vertical="center" wrapText="1"/>
    </xf>
    <xf numFmtId="0" fontId="13" fillId="0" borderId="4" xfId="2" applyFont="1" applyBorder="1" applyAlignment="1">
      <alignment vertical="center" wrapText="1"/>
    </xf>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5" fillId="0" borderId="0" xfId="2" applyFont="1" applyAlignment="1">
      <alignment vertical="center" wrapText="1"/>
    </xf>
    <xf numFmtId="0" fontId="2" fillId="0" borderId="0" xfId="2" applyAlignment="1">
      <alignment horizontal="center" vertical="center" wrapText="1"/>
    </xf>
    <xf numFmtId="0" fontId="13" fillId="0" borderId="24" xfId="2" applyFont="1" applyBorder="1"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6" fillId="0" borderId="1" xfId="0" applyFont="1" applyBorder="1" applyAlignment="1">
      <alignment horizontal="center" vertical="center" wrapText="1" readingOrder="1"/>
    </xf>
    <xf numFmtId="0" fontId="26"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7"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2" fillId="0" borderId="4" xfId="0" applyNumberFormat="1" applyFont="1" applyBorder="1" applyAlignment="1">
      <alignment horizontal="center" vertical="center" wrapText="1"/>
    </xf>
    <xf numFmtId="0" fontId="2" fillId="0" borderId="0" xfId="2" applyAlignment="1">
      <alignment horizontal="justify" vertical="center" wrapText="1"/>
    </xf>
    <xf numFmtId="0" fontId="28" fillId="9" borderId="1" xfId="0" applyFont="1" applyFill="1" applyBorder="1" applyAlignment="1">
      <alignment horizontal="center" vertical="center" wrapText="1" readingOrder="1"/>
    </xf>
    <xf numFmtId="0" fontId="2" fillId="7"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7" fillId="0" borderId="0" xfId="3" applyFont="1" applyAlignment="1">
      <alignment horizontal="center" vertical="center"/>
    </xf>
    <xf numFmtId="0" fontId="28" fillId="10" borderId="1" xfId="0" applyFont="1" applyFill="1" applyBorder="1" applyAlignment="1">
      <alignment horizontal="center" vertical="center" wrapText="1" readingOrder="1"/>
    </xf>
    <xf numFmtId="0" fontId="29" fillId="0" borderId="0" xfId="3" applyFont="1" applyAlignment="1">
      <alignment vertical="center" textRotation="90" wrapText="1"/>
    </xf>
    <xf numFmtId="0" fontId="30" fillId="0" borderId="0" xfId="3" applyFont="1" applyAlignment="1">
      <alignment horizontal="center" vertical="center" wrapText="1"/>
    </xf>
    <xf numFmtId="0" fontId="27" fillId="0" borderId="0" xfId="3" applyFont="1" applyAlignment="1">
      <alignment horizontal="center" vertical="center" wrapText="1"/>
    </xf>
    <xf numFmtId="0" fontId="28" fillId="6" borderId="1" xfId="0" applyFont="1" applyFill="1" applyBorder="1" applyAlignment="1">
      <alignment horizontal="center" vertical="center" wrapText="1" readingOrder="1"/>
    </xf>
    <xf numFmtId="0" fontId="26" fillId="0" borderId="28" xfId="0" applyFont="1" applyBorder="1" applyAlignment="1">
      <alignment horizontal="center" vertical="center" wrapText="1" readingOrder="1"/>
    </xf>
    <xf numFmtId="0" fontId="28" fillId="6" borderId="28" xfId="0" applyFont="1" applyFill="1" applyBorder="1" applyAlignment="1">
      <alignment horizontal="center" vertical="center" wrapText="1" readingOrder="1"/>
    </xf>
    <xf numFmtId="0" fontId="28" fillId="10" borderId="28" xfId="0" applyFont="1" applyFill="1" applyBorder="1" applyAlignment="1">
      <alignment horizontal="center" vertical="center" wrapText="1" readingOrder="1"/>
    </xf>
    <xf numFmtId="0" fontId="28" fillId="9" borderId="28" xfId="0" applyFont="1" applyFill="1" applyBorder="1" applyAlignment="1">
      <alignment horizontal="center" vertical="center" wrapText="1" readingOrder="1"/>
    </xf>
    <xf numFmtId="0" fontId="2" fillId="7"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7" fillId="0" borderId="0" xfId="3" applyFont="1" applyAlignment="1">
      <alignment vertical="center"/>
    </xf>
    <xf numFmtId="0" fontId="2" fillId="7" borderId="1" xfId="0" applyFont="1" applyFill="1" applyBorder="1" applyAlignment="1">
      <alignment horizontal="center" vertical="center" wrapText="1" readingOrder="1"/>
    </xf>
    <xf numFmtId="0" fontId="25" fillId="0" borderId="0" xfId="0" applyFont="1" applyAlignment="1">
      <alignment vertical="center" readingOrder="1"/>
    </xf>
    <xf numFmtId="0" fontId="31"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0" fontId="13" fillId="0" borderId="1" xfId="0" applyFont="1" applyBorder="1" applyAlignment="1">
      <alignment horizontal="center" vertical="center" wrapText="1"/>
    </xf>
    <xf numFmtId="0" fontId="13" fillId="0" borderId="0" xfId="2" applyFont="1" applyAlignment="1">
      <alignment horizontal="left" vertical="center"/>
    </xf>
    <xf numFmtId="0" fontId="13" fillId="0" borderId="0" xfId="2" applyFont="1" applyAlignment="1">
      <alignment vertical="center" wrapText="1"/>
    </xf>
    <xf numFmtId="9" fontId="2" fillId="0" borderId="4" xfId="2" applyNumberFormat="1" applyBorder="1" applyAlignment="1">
      <alignment horizontal="center" vertical="center" wrapText="1"/>
    </xf>
    <xf numFmtId="0" fontId="2" fillId="0" borderId="0" xfId="2" applyAlignment="1">
      <alignment horizontal="left" vertical="center" wrapText="1"/>
    </xf>
    <xf numFmtId="0" fontId="4" fillId="4" borderId="0" xfId="2" applyFont="1" applyFill="1" applyAlignment="1">
      <alignment vertical="center" wrapText="1"/>
    </xf>
    <xf numFmtId="0" fontId="5" fillId="4" borderId="0" xfId="2" applyFont="1" applyFill="1" applyAlignment="1">
      <alignment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9" fillId="0" borderId="1" xfId="0" applyFont="1" applyBorder="1" applyAlignment="1">
      <alignment horizontal="center" vertical="center"/>
    </xf>
    <xf numFmtId="0" fontId="22" fillId="0" borderId="0" xfId="0" applyFont="1" applyAlignment="1">
      <alignment wrapText="1"/>
    </xf>
    <xf numFmtId="0" fontId="24" fillId="0" borderId="1" xfId="0" applyFont="1" applyBorder="1" applyAlignment="1">
      <alignment wrapText="1"/>
    </xf>
    <xf numFmtId="0" fontId="22" fillId="0" borderId="1" xfId="0" applyFont="1" applyBorder="1" applyAlignment="1">
      <alignment wrapText="1"/>
    </xf>
    <xf numFmtId="0" fontId="24" fillId="0" borderId="4" xfId="0" applyFont="1" applyBorder="1" applyAlignment="1">
      <alignment wrapText="1"/>
    </xf>
    <xf numFmtId="9" fontId="22" fillId="0" borderId="1" xfId="0" applyNumberFormat="1" applyFont="1" applyBorder="1" applyAlignment="1">
      <alignment wrapText="1"/>
    </xf>
    <xf numFmtId="0" fontId="22" fillId="0" borderId="4" xfId="0" applyFont="1" applyBorder="1" applyAlignment="1">
      <alignment wrapText="1"/>
    </xf>
    <xf numFmtId="0" fontId="12" fillId="0" borderId="1" xfId="2" applyFont="1" applyBorder="1" applyAlignment="1">
      <alignment horizontal="center" vertical="center" wrapText="1"/>
    </xf>
    <xf numFmtId="0" fontId="24"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6" fillId="0" borderId="1" xfId="0" applyFont="1" applyBorder="1" applyAlignment="1">
      <alignment horizontal="left" vertical="center" wrapText="1"/>
    </xf>
    <xf numFmtId="0" fontId="22" fillId="0" borderId="8" xfId="0" applyFont="1" applyBorder="1" applyAlignment="1">
      <alignment wrapText="1"/>
    </xf>
    <xf numFmtId="0" fontId="24" fillId="0" borderId="0" xfId="0" applyFont="1" applyAlignment="1">
      <alignment wrapText="1"/>
    </xf>
    <xf numFmtId="0" fontId="22" fillId="0" borderId="11" xfId="0" applyFont="1" applyBorder="1" applyAlignment="1">
      <alignment wrapText="1"/>
    </xf>
    <xf numFmtId="0" fontId="22" fillId="0" borderId="34" xfId="0" applyFont="1" applyBorder="1" applyAlignment="1">
      <alignment wrapText="1"/>
    </xf>
    <xf numFmtId="0" fontId="22" fillId="0" borderId="3" xfId="0" applyFont="1" applyBorder="1" applyAlignment="1">
      <alignment wrapText="1"/>
    </xf>
    <xf numFmtId="0" fontId="22" fillId="0" borderId="26" xfId="0" applyFont="1" applyBorder="1" applyAlignment="1">
      <alignment wrapText="1"/>
    </xf>
    <xf numFmtId="0" fontId="2" fillId="2" borderId="3" xfId="2" applyFill="1" applyBorder="1" applyAlignment="1">
      <alignment wrapText="1"/>
    </xf>
    <xf numFmtId="0" fontId="22" fillId="0" borderId="27" xfId="0" applyFont="1" applyBorder="1" applyAlignment="1">
      <alignment wrapText="1"/>
    </xf>
    <xf numFmtId="0" fontId="22" fillId="0" borderId="29" xfId="0" applyFont="1" applyBorder="1" applyAlignment="1">
      <alignment wrapText="1"/>
    </xf>
    <xf numFmtId="0" fontId="22" fillId="0" borderId="24" xfId="0" applyFont="1" applyBorder="1" applyAlignment="1">
      <alignment wrapText="1"/>
    </xf>
    <xf numFmtId="0" fontId="22" fillId="0" borderId="33" xfId="0" applyFont="1" applyBorder="1" applyAlignment="1">
      <alignment wrapText="1"/>
    </xf>
    <xf numFmtId="0" fontId="2" fillId="2" borderId="27" xfId="2" applyFill="1" applyBorder="1" applyAlignment="1">
      <alignment wrapText="1"/>
    </xf>
    <xf numFmtId="0" fontId="23"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20"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4" fillId="0" borderId="37" xfId="2" applyFont="1" applyBorder="1" applyAlignment="1">
      <alignment horizontal="center" vertical="center" wrapText="1"/>
    </xf>
    <xf numFmtId="0" fontId="3" fillId="2" borderId="0" xfId="2" applyFont="1" applyFill="1" applyAlignment="1">
      <alignment horizontal="center" vertical="center"/>
    </xf>
    <xf numFmtId="0" fontId="33"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40"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0" fillId="0" borderId="28" xfId="0" applyNumberFormat="1" applyBorder="1" applyAlignment="1">
      <alignment horizontal="center" vertical="center" wrapText="1"/>
    </xf>
    <xf numFmtId="9" fontId="5" fillId="0" borderId="36"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0" borderId="37"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33" fillId="0" borderId="38" xfId="2" applyFont="1" applyBorder="1" applyAlignment="1">
      <alignment horizontal="center" vertical="center" wrapText="1"/>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2" fillId="0" borderId="1" xfId="0" applyFont="1" applyBorder="1" applyAlignment="1">
      <alignment wrapText="1"/>
    </xf>
    <xf numFmtId="9" fontId="2" fillId="0" borderId="0" xfId="2" applyNumberFormat="1" applyAlignment="1">
      <alignment horizontal="center" vertical="center" wrapText="1"/>
    </xf>
    <xf numFmtId="9" fontId="22" fillId="0" borderId="0" xfId="0" applyNumberFormat="1" applyFont="1" applyAlignment="1">
      <alignment horizontal="center" vertical="center" wrapText="1"/>
    </xf>
    <xf numFmtId="9" fontId="22" fillId="0" borderId="0" xfId="0" applyNumberFormat="1" applyFont="1" applyAlignment="1">
      <alignment horizontal="left" vertical="center" wrapText="1"/>
    </xf>
    <xf numFmtId="0" fontId="6" fillId="0" borderId="8" xfId="2" applyFont="1" applyBorder="1" applyAlignment="1">
      <alignment horizontal="justify" vertical="center" wrapText="1"/>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0"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13" fillId="0" borderId="0" xfId="0" applyNumberFormat="1" applyFont="1" applyAlignment="1">
      <alignment horizontal="left"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0" fillId="0" borderId="0" xfId="0" applyAlignment="1">
      <alignment horizontal="center"/>
    </xf>
    <xf numFmtId="0" fontId="18" fillId="0" borderId="0" xfId="0" applyFont="1"/>
    <xf numFmtId="0" fontId="14" fillId="0" borderId="0" xfId="0" applyFont="1" applyProtection="1">
      <protection locked="0"/>
    </xf>
    <xf numFmtId="14" fontId="2" fillId="0" borderId="0" xfId="0" applyNumberFormat="1" applyFont="1" applyAlignment="1">
      <alignment horizontal="left" vertical="center" wrapText="1"/>
    </xf>
    <xf numFmtId="0" fontId="32" fillId="2" borderId="1" xfId="2" applyFont="1" applyFill="1" applyBorder="1" applyAlignment="1">
      <alignment vertical="center" wrapText="1"/>
    </xf>
    <xf numFmtId="14" fontId="2" fillId="0" borderId="1" xfId="0" applyNumberFormat="1" applyFont="1" applyBorder="1" applyAlignment="1">
      <alignment horizontal="left" vertical="center" wrapText="1"/>
    </xf>
    <xf numFmtId="0" fontId="32" fillId="2" borderId="5" xfId="2" applyFont="1" applyFill="1" applyBorder="1" applyAlignment="1">
      <alignment vertical="center" wrapText="1"/>
    </xf>
    <xf numFmtId="14" fontId="2" fillId="0" borderId="1" xfId="0" applyNumberFormat="1" applyFont="1" applyBorder="1" applyAlignment="1">
      <alignment vertical="center" wrapText="1"/>
    </xf>
    <xf numFmtId="14" fontId="13" fillId="0" borderId="1" xfId="0" applyNumberFormat="1" applyFont="1" applyBorder="1" applyAlignment="1">
      <alignment horizontal="center" vertical="center" wrapText="1"/>
    </xf>
    <xf numFmtId="0" fontId="13" fillId="0" borderId="1" xfId="0" applyFont="1" applyBorder="1" applyAlignment="1">
      <alignment vertical="center" wrapText="1"/>
    </xf>
    <xf numFmtId="0" fontId="13" fillId="0" borderId="0" xfId="0" applyFont="1" applyAlignment="1">
      <alignment horizontal="center" vertical="center" wrapText="1"/>
    </xf>
    <xf numFmtId="0" fontId="12" fillId="0" borderId="0" xfId="2" applyFont="1" applyAlignment="1">
      <alignment horizontal="left" vertical="center" wrapText="1"/>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 fillId="2" borderId="0" xfId="2" applyFont="1" applyFill="1" applyAlignment="1">
      <alignment horizontal="center"/>
    </xf>
    <xf numFmtId="0" fontId="32" fillId="2" borderId="0" xfId="2" applyFont="1" applyFill="1" applyAlignment="1">
      <alignment vertical="center" wrapText="1"/>
    </xf>
    <xf numFmtId="14" fontId="2" fillId="0" borderId="0" xfId="0" applyNumberFormat="1" applyFont="1" applyAlignment="1">
      <alignment horizontal="right" vertical="center" wrapText="1"/>
    </xf>
    <xf numFmtId="14" fontId="2" fillId="0" borderId="1" xfId="0" applyNumberFormat="1" applyFont="1" applyBorder="1" applyAlignment="1">
      <alignment horizontal="right" vertical="center" wrapText="1"/>
    </xf>
    <xf numFmtId="0" fontId="12" fillId="0" borderId="60" xfId="2" applyFont="1" applyBorder="1" applyAlignment="1">
      <alignment vertical="center" wrapText="1"/>
    </xf>
    <xf numFmtId="0" fontId="6" fillId="4" borderId="11" xfId="2" applyFont="1" applyFill="1" applyBorder="1" applyAlignment="1">
      <alignment horizontal="left" vertical="center" wrapText="1"/>
    </xf>
    <xf numFmtId="14" fontId="2" fillId="0" borderId="0" xfId="0" applyNumberFormat="1" applyFont="1" applyAlignment="1">
      <alignment vertical="center" wrapText="1"/>
    </xf>
    <xf numFmtId="14" fontId="13" fillId="0" borderId="0" xfId="0" applyNumberFormat="1" applyFont="1" applyAlignment="1">
      <alignment horizontal="center" vertical="center" wrapText="1"/>
    </xf>
    <xf numFmtId="0" fontId="4" fillId="0" borderId="1" xfId="2" applyFont="1" applyBorder="1" applyAlignment="1">
      <alignment horizontal="left" vertical="center" wrapText="1"/>
    </xf>
    <xf numFmtId="14" fontId="14" fillId="0" borderId="1" xfId="0" applyNumberFormat="1" applyFont="1" applyBorder="1" applyAlignment="1" applyProtection="1">
      <alignment horizontal="right" vertical="center" wrapText="1"/>
      <protection locked="0"/>
    </xf>
    <xf numFmtId="14" fontId="14" fillId="0" borderId="1" xfId="0" applyNumberFormat="1" applyFont="1" applyBorder="1" applyAlignment="1" applyProtection="1">
      <alignment horizontal="right"/>
      <protection locked="0"/>
    </xf>
    <xf numFmtId="14" fontId="14" fillId="0" borderId="0" xfId="0" applyNumberFormat="1" applyFont="1" applyAlignment="1" applyProtection="1">
      <alignment horizontal="right"/>
      <protection locked="0"/>
    </xf>
    <xf numFmtId="14" fontId="0" fillId="0" borderId="0" xfId="0" applyNumberFormat="1" applyAlignment="1">
      <alignment horizontal="right"/>
    </xf>
    <xf numFmtId="9" fontId="36" fillId="0" borderId="0" xfId="2" applyNumberFormat="1" applyFont="1" applyAlignment="1">
      <alignment vertical="center"/>
    </xf>
    <xf numFmtId="49" fontId="9" fillId="0" borderId="0" xfId="2" applyNumberFormat="1" applyFont="1" applyAlignment="1">
      <alignment vertical="center"/>
    </xf>
    <xf numFmtId="0" fontId="21" fillId="0" borderId="0" xfId="0" applyFont="1" applyAlignment="1">
      <alignment horizontal="center" vertical="center" wrapText="1"/>
    </xf>
    <xf numFmtId="9" fontId="21" fillId="0" borderId="0" xfId="0" applyNumberFormat="1" applyFont="1" applyAlignment="1">
      <alignment horizontal="center" vertical="center" wrapText="1"/>
    </xf>
    <xf numFmtId="0" fontId="3" fillId="2" borderId="0" xfId="2" applyFont="1" applyFill="1" applyAlignment="1">
      <alignment horizontal="center" vertical="center" wrapText="1"/>
    </xf>
    <xf numFmtId="9" fontId="3" fillId="0" borderId="0" xfId="2" applyNumberFormat="1" applyFont="1" applyAlignment="1">
      <alignment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4" fillId="0" borderId="0" xfId="0" applyFont="1" applyAlignment="1">
      <alignment horizontal="center" vertical="center" wrapText="1"/>
    </xf>
    <xf numFmtId="0" fontId="22" fillId="0" borderId="0" xfId="0" applyFont="1" applyAlignment="1">
      <alignment vertical="center" wrapText="1"/>
    </xf>
    <xf numFmtId="0" fontId="22" fillId="0" borderId="1" xfId="0" applyFont="1" applyBorder="1" applyAlignment="1">
      <alignment vertical="center" wrapText="1"/>
    </xf>
    <xf numFmtId="0" fontId="21" fillId="12" borderId="3"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21" fillId="14" borderId="3"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32" fillId="2" borderId="1" xfId="2"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2" fillId="0" borderId="0" xfId="0" applyFont="1" applyAlignment="1">
      <alignment vertical="top" wrapText="1"/>
    </xf>
    <xf numFmtId="0" fontId="37" fillId="0" borderId="0" xfId="0" applyFont="1" applyAlignment="1">
      <alignment wrapText="1"/>
    </xf>
    <xf numFmtId="0" fontId="38" fillId="0" borderId="1" xfId="0" applyFont="1" applyBorder="1" applyAlignment="1">
      <alignment horizontal="justify" vertical="center" wrapText="1"/>
    </xf>
    <xf numFmtId="0" fontId="38" fillId="4" borderId="1" xfId="0" applyFont="1" applyFill="1" applyBorder="1" applyAlignment="1">
      <alignment horizontal="left" vertical="center" wrapText="1"/>
    </xf>
    <xf numFmtId="0" fontId="38" fillId="4" borderId="1" xfId="0" applyFont="1" applyFill="1" applyBorder="1" applyAlignment="1">
      <alignment horizontal="justify" vertical="center" wrapText="1"/>
    </xf>
    <xf numFmtId="0" fontId="38" fillId="0" borderId="1" xfId="0" applyFont="1" applyBorder="1" applyAlignment="1">
      <alignment horizontal="left" vertical="center"/>
    </xf>
    <xf numFmtId="0" fontId="37" fillId="0" borderId="0" xfId="0" applyFont="1" applyAlignment="1">
      <alignment horizontal="left" vertical="top" wrapText="1"/>
    </xf>
    <xf numFmtId="0" fontId="38" fillId="16" borderId="1" xfId="0" applyFont="1" applyFill="1" applyBorder="1" applyAlignment="1">
      <alignment horizontal="justify" vertical="center" wrapText="1"/>
    </xf>
    <xf numFmtId="0" fontId="40" fillId="17" borderId="68" xfId="0" applyFont="1" applyFill="1" applyBorder="1" applyAlignment="1">
      <alignment horizontal="justify" vertical="center" wrapText="1"/>
    </xf>
    <xf numFmtId="9" fontId="38" fillId="16"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0" fillId="17" borderId="68" xfId="0" applyFont="1" applyFill="1" applyBorder="1" applyAlignment="1">
      <alignment horizontal="center" vertical="center" wrapText="1"/>
    </xf>
    <xf numFmtId="0" fontId="4" fillId="3" borderId="60"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1"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8"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14" fontId="6" fillId="0" borderId="1" xfId="2" applyNumberFormat="1" applyFont="1" applyBorder="1" applyAlignment="1" applyProtection="1">
      <alignment vertical="center" wrapText="1"/>
      <protection locked="0"/>
    </xf>
    <xf numFmtId="14" fontId="6" fillId="0" borderId="19" xfId="2" applyNumberFormat="1" applyFont="1" applyBorder="1" applyAlignment="1" applyProtection="1">
      <alignment vertical="center" wrapText="1"/>
      <protection locked="0"/>
    </xf>
    <xf numFmtId="0" fontId="12" fillId="0" borderId="1" xfId="0" applyFont="1" applyBorder="1" applyAlignment="1" applyProtection="1">
      <alignment vertical="center" wrapText="1"/>
      <protection locked="0"/>
    </xf>
    <xf numFmtId="0" fontId="12" fillId="0" borderId="4" xfId="2" applyFont="1" applyBorder="1" applyAlignment="1">
      <alignment horizontal="center" vertical="center" wrapText="1"/>
    </xf>
    <xf numFmtId="14" fontId="6" fillId="0" borderId="11" xfId="2" applyNumberFormat="1" applyFont="1" applyBorder="1" applyAlignment="1" applyProtection="1">
      <alignment vertical="center" wrapText="1"/>
      <protection locked="0"/>
    </xf>
    <xf numFmtId="14" fontId="6" fillId="0" borderId="60" xfId="2" applyNumberFormat="1" applyFont="1" applyBorder="1" applyAlignment="1" applyProtection="1">
      <alignment vertical="center" wrapText="1"/>
      <protection locked="0"/>
    </xf>
    <xf numFmtId="14" fontId="12" fillId="0" borderId="4" xfId="2" applyNumberFormat="1" applyFont="1" applyBorder="1" applyAlignment="1" applyProtection="1">
      <alignment horizontal="center" vertical="center" wrapText="1"/>
      <protection locked="0"/>
    </xf>
    <xf numFmtId="0" fontId="3" fillId="2" borderId="0" xfId="2" applyFont="1" applyFill="1" applyAlignment="1">
      <alignment vertical="center" wrapText="1"/>
    </xf>
    <xf numFmtId="9" fontId="3" fillId="2" borderId="0" xfId="2" applyNumberFormat="1" applyFont="1" applyFill="1" applyAlignment="1">
      <alignment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9" fontId="4" fillId="3" borderId="1" xfId="0" applyNumberFormat="1" applyFont="1" applyFill="1" applyBorder="1" applyAlignment="1">
      <alignment horizontal="center" vertical="center" wrapText="1"/>
    </xf>
    <xf numFmtId="0" fontId="47" fillId="0" borderId="1" xfId="2" applyFont="1" applyBorder="1" applyAlignment="1">
      <alignment horizontal="left" vertical="center" wrapText="1"/>
    </xf>
    <xf numFmtId="0" fontId="47" fillId="3" borderId="19" xfId="2" applyFont="1" applyFill="1" applyBorder="1" applyAlignment="1" applyProtection="1">
      <alignment horizontal="left" vertical="center" wrapText="1"/>
      <protection locked="0"/>
    </xf>
    <xf numFmtId="0" fontId="47" fillId="3" borderId="1" xfId="2" applyFont="1" applyFill="1" applyBorder="1" applyAlignment="1" applyProtection="1">
      <alignment horizontal="left" vertical="center" wrapText="1"/>
      <protection locked="0"/>
    </xf>
    <xf numFmtId="0" fontId="47" fillId="3" borderId="38" xfId="2" applyFont="1" applyFill="1" applyBorder="1" applyAlignment="1" applyProtection="1">
      <alignment horizontal="left" vertical="center" wrapText="1"/>
      <protection locked="0"/>
    </xf>
    <xf numFmtId="0" fontId="47" fillId="3" borderId="28" xfId="2" applyFont="1" applyFill="1" applyBorder="1" applyAlignment="1" applyProtection="1">
      <alignment horizontal="left" vertical="center" wrapText="1"/>
      <protection locked="0"/>
    </xf>
    <xf numFmtId="0" fontId="48" fillId="4" borderId="0" xfId="0" applyFont="1" applyFill="1" applyAlignment="1">
      <alignment wrapText="1"/>
    </xf>
    <xf numFmtId="0" fontId="2" fillId="4" borderId="41" xfId="4" applyFill="1" applyBorder="1" applyAlignment="1">
      <alignment wrapText="1"/>
    </xf>
    <xf numFmtId="0" fontId="2" fillId="4" borderId="42" xfId="4" applyFill="1" applyBorder="1" applyAlignment="1">
      <alignment wrapText="1"/>
    </xf>
    <xf numFmtId="0" fontId="2" fillId="4" borderId="43" xfId="4" applyFill="1" applyBorder="1" applyAlignment="1">
      <alignment wrapText="1"/>
    </xf>
    <xf numFmtId="0" fontId="6" fillId="4" borderId="41" xfId="4" quotePrefix="1" applyFont="1" applyFill="1" applyBorder="1" applyAlignment="1">
      <alignment horizontal="left" vertical="top" wrapText="1"/>
    </xf>
    <xf numFmtId="0" fontId="6" fillId="4" borderId="42" xfId="4" quotePrefix="1" applyFont="1" applyFill="1" applyBorder="1" applyAlignment="1">
      <alignment horizontal="left" vertical="top" wrapText="1"/>
    </xf>
    <xf numFmtId="0" fontId="6" fillId="4" borderId="43" xfId="4" quotePrefix="1" applyFont="1" applyFill="1" applyBorder="1" applyAlignment="1">
      <alignment horizontal="left" vertical="top" wrapText="1"/>
    </xf>
    <xf numFmtId="0" fontId="48" fillId="0" borderId="0" xfId="0" applyFont="1" applyAlignment="1">
      <alignment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2" fillId="4" borderId="15" xfId="4" applyFill="1" applyBorder="1" applyAlignment="1">
      <alignment wrapText="1"/>
    </xf>
    <xf numFmtId="0" fontId="2" fillId="4" borderId="0" xfId="4" applyFill="1" applyAlignment="1">
      <alignment wrapText="1"/>
    </xf>
    <xf numFmtId="0" fontId="2" fillId="4" borderId="2" xfId="4" applyFill="1" applyBorder="1" applyAlignment="1">
      <alignment wrapText="1"/>
    </xf>
    <xf numFmtId="0" fontId="45" fillId="4" borderId="42" xfId="5" applyFont="1" applyFill="1" applyBorder="1" applyAlignment="1">
      <alignment horizontal="left" vertical="top" wrapText="1" readingOrder="1"/>
    </xf>
    <xf numFmtId="0" fontId="46" fillId="4" borderId="42" xfId="4" applyFont="1" applyFill="1" applyBorder="1" applyAlignment="1">
      <alignment horizontal="justify" vertical="center" wrapText="1"/>
    </xf>
    <xf numFmtId="0" fontId="51" fillId="4" borderId="15" xfId="4" quotePrefix="1" applyFont="1" applyFill="1" applyBorder="1" applyAlignment="1">
      <alignment vertical="top" wrapText="1"/>
    </xf>
    <xf numFmtId="0" fontId="51" fillId="4" borderId="0" xfId="4" quotePrefix="1" applyFont="1" applyFill="1" applyAlignment="1">
      <alignment vertical="top" wrapText="1"/>
    </xf>
    <xf numFmtId="0" fontId="51" fillId="4" borderId="2" xfId="4" quotePrefix="1" applyFont="1" applyFill="1" applyBorder="1" applyAlignment="1">
      <alignment vertical="top" wrapText="1"/>
    </xf>
    <xf numFmtId="0" fontId="51" fillId="4" borderId="41" xfId="4" quotePrefix="1" applyFont="1" applyFill="1" applyBorder="1" applyAlignment="1">
      <alignment vertical="top" wrapText="1"/>
    </xf>
    <xf numFmtId="0" fontId="51" fillId="4" borderId="42" xfId="4" quotePrefix="1" applyFont="1" applyFill="1" applyBorder="1" applyAlignment="1">
      <alignment vertical="top" wrapText="1"/>
    </xf>
    <xf numFmtId="0" fontId="51" fillId="4" borderId="43" xfId="4" quotePrefix="1" applyFont="1" applyFill="1" applyBorder="1" applyAlignment="1">
      <alignment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2" fillId="4" borderId="14" xfId="4" applyFill="1" applyBorder="1" applyAlignment="1">
      <alignment wrapText="1"/>
    </xf>
    <xf numFmtId="0" fontId="2" fillId="4" borderId="13" xfId="4" applyFill="1" applyBorder="1" applyAlignment="1">
      <alignment wrapText="1"/>
    </xf>
    <xf numFmtId="0" fontId="2" fillId="4" borderId="12" xfId="4" applyFill="1" applyBorder="1" applyAlignment="1">
      <alignment wrapText="1"/>
    </xf>
    <xf numFmtId="0" fontId="54" fillId="6" borderId="74" xfId="2" applyFont="1" applyFill="1" applyBorder="1" applyAlignment="1">
      <alignment horizontal="center" vertical="center"/>
    </xf>
    <xf numFmtId="0" fontId="54" fillId="19" borderId="74" xfId="2" applyFont="1" applyFill="1" applyBorder="1" applyAlignment="1">
      <alignment horizontal="center" vertical="center" wrapText="1"/>
    </xf>
    <xf numFmtId="0" fontId="54" fillId="20" borderId="74" xfId="2" applyFont="1" applyFill="1" applyBorder="1" applyAlignment="1">
      <alignment horizontal="center" vertical="center" wrapText="1"/>
    </xf>
    <xf numFmtId="0" fontId="55" fillId="21" borderId="74" xfId="2" applyFont="1" applyFill="1" applyBorder="1" applyAlignment="1">
      <alignment horizontal="center" vertical="center" wrapText="1"/>
    </xf>
    <xf numFmtId="9" fontId="5" fillId="3" borderId="5" xfId="2" applyNumberFormat="1" applyFont="1" applyFill="1" applyBorder="1" applyAlignment="1">
      <alignment horizontal="center" vertical="center" wrapText="1"/>
    </xf>
    <xf numFmtId="0" fontId="4" fillId="11" borderId="0" xfId="2" applyFont="1" applyFill="1" applyAlignment="1">
      <alignment vertical="center" wrapText="1"/>
    </xf>
    <xf numFmtId="0" fontId="3" fillId="11" borderId="0" xfId="2" applyFont="1" applyFill="1"/>
    <xf numFmtId="0" fontId="5" fillId="11" borderId="0" xfId="2" applyFont="1" applyFill="1" applyAlignment="1">
      <alignment vertical="center" wrapText="1"/>
    </xf>
    <xf numFmtId="0" fontId="5" fillId="11" borderId="0" xfId="2" applyFont="1" applyFill="1" applyAlignment="1">
      <alignment horizontal="center" vertical="center" wrapText="1"/>
    </xf>
    <xf numFmtId="0" fontId="58" fillId="3" borderId="1" xfId="0" applyFont="1" applyFill="1" applyBorder="1" applyAlignment="1">
      <alignment horizontal="center" vertical="center" wrapText="1"/>
    </xf>
    <xf numFmtId="0" fontId="58" fillId="3" borderId="1" xfId="0" applyFont="1" applyFill="1" applyBorder="1" applyAlignment="1">
      <alignment horizontal="center" vertical="center"/>
    </xf>
    <xf numFmtId="0" fontId="58" fillId="3" borderId="75" xfId="0" applyFont="1" applyFill="1" applyBorder="1" applyAlignment="1">
      <alignment horizontal="center" vertical="center" wrapText="1"/>
    </xf>
    <xf numFmtId="0" fontId="58" fillId="3" borderId="75" xfId="0" applyFont="1" applyFill="1" applyBorder="1" applyAlignment="1">
      <alignment horizontal="center" vertical="center"/>
    </xf>
    <xf numFmtId="0" fontId="4" fillId="0" borderId="5" xfId="2" applyFont="1" applyBorder="1" applyAlignment="1">
      <alignment horizontal="center" vertical="center" wrapText="1"/>
    </xf>
    <xf numFmtId="0" fontId="4" fillId="0" borderId="5" xfId="2" applyFont="1" applyBorder="1" applyAlignment="1">
      <alignment horizontal="left" vertical="center" wrapText="1"/>
    </xf>
    <xf numFmtId="9" fontId="4" fillId="0" borderId="5" xfId="0" applyNumberFormat="1" applyFont="1" applyBorder="1" applyAlignment="1">
      <alignment horizontal="center" vertical="center" wrapText="1"/>
    </xf>
    <xf numFmtId="0" fontId="4" fillId="3" borderId="5" xfId="0" applyFont="1" applyFill="1" applyBorder="1" applyAlignment="1" applyProtection="1">
      <alignment horizontal="center" vertical="center" wrapText="1"/>
      <protection locked="0"/>
    </xf>
    <xf numFmtId="9" fontId="4" fillId="3" borderId="5" xfId="0" applyNumberFormat="1" applyFont="1" applyFill="1" applyBorder="1" applyAlignment="1" applyProtection="1">
      <alignment horizontal="center" vertical="center" wrapText="1"/>
      <protection locked="0"/>
    </xf>
    <xf numFmtId="0" fontId="4" fillId="0" borderId="4" xfId="2" applyFont="1" applyBorder="1" applyAlignment="1">
      <alignment horizontal="left" vertical="center" wrapText="1"/>
    </xf>
    <xf numFmtId="9" fontId="4" fillId="0" borderId="4" xfId="0" applyNumberFormat="1" applyFont="1" applyBorder="1" applyAlignment="1">
      <alignment horizontal="center" vertical="center" wrapText="1"/>
    </xf>
    <xf numFmtId="0" fontId="4" fillId="3" borderId="4" xfId="0"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59" fillId="3" borderId="76" xfId="0" applyFont="1" applyFill="1" applyBorder="1" applyAlignment="1">
      <alignment horizontal="center" vertical="center" wrapText="1"/>
    </xf>
    <xf numFmtId="0" fontId="4" fillId="0" borderId="6" xfId="2" applyFont="1" applyBorder="1" applyAlignment="1">
      <alignment horizontal="left" vertical="center" wrapText="1"/>
    </xf>
    <xf numFmtId="9" fontId="4" fillId="0" borderId="6" xfId="0" applyNumberFormat="1" applyFont="1" applyBorder="1" applyAlignment="1">
      <alignment horizontal="center" vertical="center" wrapText="1"/>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58" fillId="3" borderId="6" xfId="0" applyFont="1" applyFill="1" applyBorder="1" applyAlignment="1">
      <alignment horizontal="center" vertical="center" wrapText="1"/>
    </xf>
    <xf numFmtId="0" fontId="47" fillId="0" borderId="6" xfId="2" applyFont="1" applyBorder="1" applyAlignment="1">
      <alignment horizontal="left" vertical="center" wrapText="1"/>
    </xf>
    <xf numFmtId="0" fontId="2" fillId="0" borderId="8" xfId="0" applyFont="1" applyBorder="1" applyAlignment="1">
      <alignment horizontal="center" vertical="center" wrapText="1" readingOrder="1"/>
    </xf>
    <xf numFmtId="0" fontId="2" fillId="7" borderId="8" xfId="0" applyFont="1" applyFill="1" applyBorder="1" applyAlignment="1">
      <alignment horizontal="center" vertical="center" wrapText="1" readingOrder="1"/>
    </xf>
    <xf numFmtId="0" fontId="2" fillId="7" borderId="37" xfId="0" applyFont="1" applyFill="1" applyBorder="1" applyAlignment="1">
      <alignment horizontal="center" vertical="center" wrapText="1" readingOrder="1"/>
    </xf>
    <xf numFmtId="0" fontId="25" fillId="0" borderId="1" xfId="2" applyFont="1" applyBorder="1" applyAlignment="1">
      <alignment vertical="center" wrapText="1"/>
    </xf>
    <xf numFmtId="0" fontId="27" fillId="0" borderId="1" xfId="3" applyFont="1" applyBorder="1"/>
    <xf numFmtId="0" fontId="27" fillId="0" borderId="1" xfId="3" applyFont="1" applyBorder="1" applyAlignment="1">
      <alignment horizontal="center" vertical="center"/>
    </xf>
    <xf numFmtId="0" fontId="25" fillId="0" borderId="1" xfId="0" applyFont="1" applyBorder="1" applyAlignment="1">
      <alignment vertical="center" readingOrder="1"/>
    </xf>
    <xf numFmtId="0" fontId="31" fillId="0" borderId="1" xfId="3" applyFont="1" applyBorder="1"/>
    <xf numFmtId="0" fontId="27" fillId="0" borderId="1" xfId="3" applyFont="1" applyBorder="1" applyAlignment="1">
      <alignment vertical="center"/>
    </xf>
    <xf numFmtId="0" fontId="2" fillId="0" borderId="1" xfId="3" applyFont="1" applyBorder="1" applyAlignment="1">
      <alignment vertical="center"/>
    </xf>
    <xf numFmtId="0" fontId="2" fillId="0" borderId="1" xfId="2" applyBorder="1" applyAlignment="1">
      <alignment horizontal="center" vertical="center" wrapText="1"/>
    </xf>
    <xf numFmtId="0" fontId="2" fillId="22" borderId="1" xfId="2" applyFill="1" applyBorder="1" applyAlignment="1">
      <alignment horizontal="center" vertical="center" wrapText="1"/>
    </xf>
    <xf numFmtId="0" fontId="25" fillId="22" borderId="1" xfId="2" applyFont="1" applyFill="1" applyBorder="1" applyAlignment="1">
      <alignment horizontal="center" vertical="center" wrapText="1"/>
    </xf>
    <xf numFmtId="0" fontId="25" fillId="22" borderId="1" xfId="0" applyFont="1" applyFill="1" applyBorder="1" applyAlignment="1">
      <alignment horizontal="center" vertical="center" readingOrder="1"/>
    </xf>
    <xf numFmtId="0" fontId="32" fillId="2"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2" fillId="2" borderId="0" xfId="2" applyFill="1" applyAlignment="1">
      <alignment vertical="center"/>
    </xf>
    <xf numFmtId="0" fontId="2" fillId="2" borderId="18" xfId="2" applyFill="1" applyBorder="1" applyAlignment="1">
      <alignment vertical="center"/>
    </xf>
    <xf numFmtId="0" fontId="2" fillId="2" borderId="17" xfId="2" applyFill="1" applyBorder="1" applyAlignment="1">
      <alignment vertical="center"/>
    </xf>
    <xf numFmtId="0" fontId="12" fillId="0" borderId="1" xfId="0" applyFont="1" applyBorder="1" applyAlignment="1" applyProtection="1">
      <alignment horizontal="center" vertical="center" wrapText="1"/>
      <protection locked="0"/>
    </xf>
    <xf numFmtId="9" fontId="4" fillId="3" borderId="4" xfId="0" applyNumberFormat="1" applyFont="1" applyFill="1" applyBorder="1" applyAlignment="1">
      <alignment horizontal="center" vertical="center" wrapText="1"/>
    </xf>
    <xf numFmtId="0" fontId="47" fillId="3" borderId="71" xfId="2" applyFont="1" applyFill="1" applyBorder="1" applyAlignment="1" applyProtection="1">
      <alignment horizontal="left" vertical="center" wrapText="1"/>
      <protection locked="0"/>
    </xf>
    <xf numFmtId="0" fontId="47" fillId="3" borderId="6" xfId="2" applyFont="1" applyFill="1" applyBorder="1" applyAlignment="1" applyProtection="1">
      <alignment horizontal="left" vertical="center" wrapText="1"/>
      <protection locked="0"/>
    </xf>
    <xf numFmtId="9" fontId="4" fillId="3" borderId="6" xfId="0" applyNumberFormat="1" applyFont="1" applyFill="1" applyBorder="1" applyAlignment="1">
      <alignment horizontal="center" vertical="center" wrapText="1"/>
    </xf>
    <xf numFmtId="9" fontId="4" fillId="3" borderId="28" xfId="0" applyNumberFormat="1" applyFont="1" applyFill="1" applyBorder="1" applyAlignment="1">
      <alignment horizontal="center" vertical="center" wrapText="1"/>
    </xf>
    <xf numFmtId="14" fontId="14" fillId="0" borderId="1" xfId="0" applyNumberFormat="1" applyFont="1" applyBorder="1" applyAlignment="1" applyProtection="1">
      <alignment horizontal="center" vertical="center" wrapText="1"/>
      <protection locked="0"/>
    </xf>
    <xf numFmtId="14" fontId="8" fillId="5" borderId="1" xfId="0" applyNumberFormat="1" applyFont="1" applyFill="1" applyBorder="1" applyAlignment="1">
      <alignment horizontal="center" vertical="center"/>
    </xf>
    <xf numFmtId="0" fontId="60" fillId="4" borderId="26" xfId="0" applyFont="1" applyFill="1" applyBorder="1" applyAlignment="1">
      <alignment wrapText="1"/>
    </xf>
    <xf numFmtId="0" fontId="22" fillId="0" borderId="0" xfId="0" applyFont="1"/>
    <xf numFmtId="0" fontId="61" fillId="3" borderId="1" xfId="2" applyFont="1" applyFill="1" applyBorder="1" applyAlignment="1" applyProtection="1">
      <alignment horizontal="left" vertical="center" wrapText="1"/>
      <protection locked="0"/>
    </xf>
    <xf numFmtId="0" fontId="3" fillId="0" borderId="6" xfId="2" applyFont="1" applyBorder="1" applyAlignment="1">
      <alignment horizontal="left" vertical="center" wrapText="1"/>
    </xf>
    <xf numFmtId="0" fontId="58" fillId="3" borderId="69" xfId="0" applyFont="1" applyFill="1" applyBorder="1" applyAlignment="1">
      <alignment horizontal="center" vertical="center" wrapText="1"/>
    </xf>
    <xf numFmtId="0" fontId="59" fillId="3" borderId="1" xfId="0" applyFont="1" applyFill="1" applyBorder="1" applyAlignment="1">
      <alignment horizontal="center" vertical="center" wrapText="1"/>
    </xf>
    <xf numFmtId="0" fontId="4" fillId="0" borderId="7" xfId="2" applyFont="1" applyBorder="1" applyAlignment="1">
      <alignment horizontal="left" vertical="center" wrapText="1"/>
    </xf>
    <xf numFmtId="0" fontId="58" fillId="3" borderId="80" xfId="0" applyFont="1" applyFill="1" applyBorder="1" applyAlignment="1">
      <alignment horizontal="center" vertical="center" wrapText="1"/>
    </xf>
    <xf numFmtId="14" fontId="27" fillId="0" borderId="1" xfId="3" applyNumberFormat="1" applyFont="1" applyBorder="1" applyAlignment="1">
      <alignment horizontal="center" vertical="center"/>
    </xf>
    <xf numFmtId="0" fontId="27" fillId="0" borderId="1" xfId="3" applyFont="1" applyBorder="1" applyAlignment="1">
      <alignment horizontal="center" vertical="center" wrapText="1"/>
    </xf>
    <xf numFmtId="0" fontId="6" fillId="23" borderId="3" xfId="2" applyFont="1" applyFill="1" applyBorder="1" applyAlignment="1" applyProtection="1">
      <alignment horizontal="center" vertical="center" wrapText="1"/>
      <protection locked="0"/>
    </xf>
    <xf numFmtId="0" fontId="59" fillId="3" borderId="81" xfId="0" applyFont="1" applyFill="1" applyBorder="1" applyAlignment="1">
      <alignment horizontal="center" vertical="center" wrapText="1"/>
    </xf>
    <xf numFmtId="0" fontId="21" fillId="3" borderId="1" xfId="0" applyFont="1" applyFill="1" applyBorder="1" applyAlignment="1">
      <alignment horizontal="center" vertical="center" wrapText="1"/>
    </xf>
    <xf numFmtId="9" fontId="4" fillId="3" borderId="69" xfId="0" applyNumberFormat="1" applyFont="1" applyFill="1" applyBorder="1" applyAlignment="1" applyProtection="1">
      <alignment horizontal="center" vertical="center" wrapText="1"/>
      <protection locked="0"/>
    </xf>
    <xf numFmtId="0" fontId="5" fillId="0" borderId="28" xfId="2" applyFont="1" applyBorder="1" applyAlignment="1">
      <alignment horizontal="center" vertical="center" wrapText="1"/>
    </xf>
    <xf numFmtId="9" fontId="5" fillId="0" borderId="28" xfId="2" applyNumberFormat="1" applyFont="1" applyBorder="1" applyAlignment="1">
      <alignment horizontal="center" vertical="center" wrapText="1"/>
    </xf>
    <xf numFmtId="0" fontId="4" fillId="3" borderId="6" xfId="2" applyFont="1" applyFill="1" applyBorder="1" applyAlignment="1" applyProtection="1">
      <alignment horizontal="center" vertical="center" wrapText="1"/>
      <protection locked="0"/>
    </xf>
    <xf numFmtId="0" fontId="6" fillId="3" borderId="6" xfId="2" applyFont="1" applyFill="1" applyBorder="1" applyAlignment="1" applyProtection="1">
      <alignment horizontal="center" vertical="center" wrapText="1"/>
      <protection locked="0"/>
    </xf>
    <xf numFmtId="0" fontId="48" fillId="4" borderId="77" xfId="0" applyFont="1" applyFill="1" applyBorder="1" applyAlignment="1">
      <alignment horizontal="center" wrapText="1"/>
    </xf>
    <xf numFmtId="0" fontId="48" fillId="4" borderId="78" xfId="0" applyFont="1" applyFill="1" applyBorder="1" applyAlignment="1">
      <alignment horizontal="center" wrapText="1"/>
    </xf>
    <xf numFmtId="0" fontId="48" fillId="4" borderId="79" xfId="0" applyFont="1" applyFill="1" applyBorder="1" applyAlignment="1">
      <alignment horizontal="center" wrapText="1"/>
    </xf>
    <xf numFmtId="0" fontId="60" fillId="4" borderId="8" xfId="0" applyFont="1" applyFill="1" applyBorder="1" applyAlignment="1">
      <alignment horizontal="left" vertical="center" wrapText="1"/>
    </xf>
    <xf numFmtId="0" fontId="60" fillId="4" borderId="10" xfId="0" applyFont="1" applyFill="1" applyBorder="1" applyAlignment="1">
      <alignment horizontal="left" vertical="center" wrapText="1"/>
    </xf>
    <xf numFmtId="0" fontId="60" fillId="4" borderId="19" xfId="0" applyFont="1" applyFill="1" applyBorder="1" applyAlignment="1">
      <alignment horizontal="left" vertical="center" wrapText="1"/>
    </xf>
    <xf numFmtId="0" fontId="12" fillId="0" borderId="6" xfId="2" applyFont="1" applyBorder="1" applyAlignment="1" applyProtection="1">
      <alignment horizontal="center" vertical="center"/>
      <protection locked="0"/>
    </xf>
    <xf numFmtId="0" fontId="12" fillId="0" borderId="25" xfId="2" applyFont="1" applyBorder="1" applyAlignment="1" applyProtection="1">
      <alignment horizontal="center" vertical="center"/>
      <protection locked="0"/>
    </xf>
    <xf numFmtId="0" fontId="60" fillId="4" borderId="28" xfId="0" applyFont="1" applyFill="1" applyBorder="1" applyAlignment="1">
      <alignment horizontal="left" vertical="center" wrapText="1"/>
    </xf>
    <xf numFmtId="0" fontId="60" fillId="4" borderId="29" xfId="0" applyFont="1" applyFill="1" applyBorder="1" applyAlignment="1">
      <alignment horizontal="left" vertical="center" wrapText="1"/>
    </xf>
    <xf numFmtId="0" fontId="49" fillId="18" borderId="44" xfId="4" applyFont="1" applyFill="1" applyBorder="1" applyAlignment="1">
      <alignment horizontal="center" vertical="center" wrapText="1"/>
    </xf>
    <xf numFmtId="0" fontId="49" fillId="18" borderId="9" xfId="4" applyFont="1" applyFill="1" applyBorder="1" applyAlignment="1">
      <alignment horizontal="center" vertical="center" wrapText="1"/>
    </xf>
    <xf numFmtId="0" fontId="49" fillId="18" borderId="45" xfId="4" applyFont="1" applyFill="1" applyBorder="1" applyAlignment="1">
      <alignment horizontal="center" vertical="center" wrapText="1"/>
    </xf>
    <xf numFmtId="0" fontId="2" fillId="0" borderId="15" xfId="4" quotePrefix="1" applyBorder="1" applyAlignment="1">
      <alignment horizontal="justify" vertical="center" wrapText="1"/>
    </xf>
    <xf numFmtId="0" fontId="2" fillId="0" borderId="0" xfId="4" quotePrefix="1" applyAlignment="1">
      <alignment horizontal="justify" vertical="center" wrapText="1"/>
    </xf>
    <xf numFmtId="0" fontId="2" fillId="0" borderId="2" xfId="4" quotePrefix="1" applyBorder="1" applyAlignment="1">
      <alignment horizontal="justify" vertical="center" wrapText="1"/>
    </xf>
    <xf numFmtId="0" fontId="2" fillId="0" borderId="44" xfId="4" quotePrefix="1" applyBorder="1" applyAlignment="1">
      <alignment horizontal="justify" vertical="center" wrapText="1"/>
    </xf>
    <xf numFmtId="0" fontId="2" fillId="0" borderId="9" xfId="4" quotePrefix="1" applyBorder="1" applyAlignment="1">
      <alignment horizontal="justify" vertical="center" wrapText="1"/>
    </xf>
    <xf numFmtId="0" fontId="2" fillId="0" borderId="45" xfId="4" quotePrefix="1" applyBorder="1" applyAlignment="1">
      <alignment horizontal="justify" vertical="center" wrapText="1"/>
    </xf>
    <xf numFmtId="0" fontId="51" fillId="4" borderId="41" xfId="4" quotePrefix="1" applyFont="1" applyFill="1" applyBorder="1" applyAlignment="1">
      <alignment horizontal="left" vertical="top" wrapText="1"/>
    </xf>
    <xf numFmtId="0" fontId="12" fillId="4" borderId="42" xfId="4" quotePrefix="1" applyFont="1" applyFill="1" applyBorder="1" applyAlignment="1">
      <alignment horizontal="left" vertical="top" wrapText="1"/>
    </xf>
    <xf numFmtId="0" fontId="12" fillId="4" borderId="43" xfId="4" quotePrefix="1" applyFont="1" applyFill="1" applyBorder="1" applyAlignment="1">
      <alignment horizontal="left" vertical="top" wrapText="1"/>
    </xf>
    <xf numFmtId="0" fontId="6" fillId="4" borderId="44" xfId="4" quotePrefix="1" applyFont="1" applyFill="1" applyBorder="1" applyAlignment="1">
      <alignment horizontal="justify" vertical="center" wrapText="1"/>
    </xf>
    <xf numFmtId="0" fontId="6" fillId="4" borderId="9" xfId="4" quotePrefix="1" applyFont="1" applyFill="1" applyBorder="1" applyAlignment="1">
      <alignment horizontal="justify" vertical="center" wrapText="1"/>
    </xf>
    <xf numFmtId="0" fontId="6" fillId="4" borderId="45" xfId="4" quotePrefix="1" applyFont="1" applyFill="1" applyBorder="1" applyAlignment="1">
      <alignment horizontal="justify" vertical="center" wrapText="1"/>
    </xf>
    <xf numFmtId="0" fontId="6" fillId="3" borderId="41" xfId="4" quotePrefix="1" applyFont="1" applyFill="1" applyBorder="1" applyAlignment="1">
      <alignment horizontal="left" vertical="top" wrapText="1"/>
    </xf>
    <xf numFmtId="0" fontId="6" fillId="3" borderId="42" xfId="4" quotePrefix="1" applyFont="1" applyFill="1" applyBorder="1" applyAlignment="1">
      <alignment horizontal="left" vertical="top" wrapText="1"/>
    </xf>
    <xf numFmtId="0" fontId="6" fillId="3" borderId="43"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6" fillId="0" borderId="61" xfId="4" quotePrefix="1" applyFont="1" applyBorder="1" applyAlignment="1">
      <alignment horizontal="center" vertical="top" wrapText="1"/>
    </xf>
    <xf numFmtId="0" fontId="6" fillId="0" borderId="10" xfId="4" quotePrefix="1" applyFont="1" applyBorder="1" applyAlignment="1">
      <alignment horizontal="center" vertical="top" wrapText="1"/>
    </xf>
    <xf numFmtId="0" fontId="6" fillId="0" borderId="63" xfId="4" quotePrefix="1" applyFont="1" applyBorder="1" applyAlignment="1">
      <alignment horizontal="center" vertical="top" wrapText="1"/>
    </xf>
    <xf numFmtId="0" fontId="45" fillId="4" borderId="50" xfId="5" applyFont="1" applyFill="1" applyBorder="1" applyAlignment="1">
      <alignment horizontal="left" vertical="top" wrapText="1" readingOrder="1"/>
    </xf>
    <xf numFmtId="0" fontId="45" fillId="4" borderId="51" xfId="5" applyFont="1" applyFill="1" applyBorder="1" applyAlignment="1">
      <alignment horizontal="left" vertical="top" wrapText="1" readingOrder="1"/>
    </xf>
    <xf numFmtId="0" fontId="46" fillId="4" borderId="52" xfId="4" applyFont="1" applyFill="1" applyBorder="1" applyAlignment="1">
      <alignment horizontal="justify" vertical="center" wrapText="1"/>
    </xf>
    <xf numFmtId="0" fontId="46" fillId="4" borderId="53" xfId="4" applyFont="1" applyFill="1" applyBorder="1" applyAlignment="1">
      <alignment horizontal="justify" vertical="center" wrapText="1"/>
    </xf>
    <xf numFmtId="0" fontId="45" fillId="18" borderId="46" xfId="5" applyFont="1" applyFill="1" applyBorder="1" applyAlignment="1">
      <alignment horizontal="center" vertical="center" wrapText="1"/>
    </xf>
    <xf numFmtId="0" fontId="45" fillId="18" borderId="47" xfId="5" applyFont="1" applyFill="1" applyBorder="1" applyAlignment="1">
      <alignment horizontal="center" vertical="center" wrapText="1"/>
    </xf>
    <xf numFmtId="0" fontId="45" fillId="18" borderId="48" xfId="4" applyFont="1" applyFill="1" applyBorder="1" applyAlignment="1">
      <alignment horizontal="center" vertical="center" wrapText="1"/>
    </xf>
    <xf numFmtId="0" fontId="45" fillId="18" borderId="49" xfId="4" applyFont="1" applyFill="1" applyBorder="1" applyAlignment="1">
      <alignment horizontal="center" vertical="center" wrapText="1"/>
    </xf>
    <xf numFmtId="0" fontId="45" fillId="4" borderId="54" xfId="0" applyFont="1" applyFill="1" applyBorder="1" applyAlignment="1">
      <alignment horizontal="left" vertical="center" wrapText="1"/>
    </xf>
    <xf numFmtId="0" fontId="45" fillId="4" borderId="55" xfId="0" applyFont="1" applyFill="1" applyBorder="1" applyAlignment="1">
      <alignment horizontal="left" vertical="center" wrapText="1"/>
    </xf>
    <xf numFmtId="0" fontId="46" fillId="4" borderId="56" xfId="4" applyFont="1" applyFill="1" applyBorder="1" applyAlignment="1">
      <alignment horizontal="justify" vertical="center" wrapText="1"/>
    </xf>
    <xf numFmtId="0" fontId="46" fillId="4" borderId="57" xfId="4" applyFont="1" applyFill="1" applyBorder="1" applyAlignment="1">
      <alignment horizontal="justify" vertical="center" wrapText="1"/>
    </xf>
    <xf numFmtId="0" fontId="45" fillId="11" borderId="46" xfId="5" applyFont="1" applyFill="1" applyBorder="1" applyAlignment="1">
      <alignment horizontal="center" vertical="center" wrapText="1"/>
    </xf>
    <xf numFmtId="0" fontId="45" fillId="11" borderId="47" xfId="5" applyFont="1" applyFill="1" applyBorder="1" applyAlignment="1">
      <alignment horizontal="center" vertical="center" wrapText="1"/>
    </xf>
    <xf numFmtId="0" fontId="45" fillId="11" borderId="48" xfId="4" applyFont="1" applyFill="1" applyBorder="1" applyAlignment="1">
      <alignment horizontal="center" vertical="center" wrapText="1"/>
    </xf>
    <xf numFmtId="0" fontId="45" fillId="11" borderId="49" xfId="4" applyFont="1" applyFill="1" applyBorder="1" applyAlignment="1">
      <alignment horizontal="center" vertical="center" wrapText="1"/>
    </xf>
    <xf numFmtId="0" fontId="51" fillId="4" borderId="41" xfId="4" quotePrefix="1" applyFont="1" applyFill="1" applyBorder="1" applyAlignment="1">
      <alignment horizontal="justify" vertical="top" wrapText="1"/>
    </xf>
    <xf numFmtId="0" fontId="51" fillId="4" borderId="42" xfId="4" quotePrefix="1" applyFont="1" applyFill="1" applyBorder="1" applyAlignment="1">
      <alignment horizontal="justify" vertical="top" wrapText="1"/>
    </xf>
    <xf numFmtId="0" fontId="51" fillId="4" borderId="43" xfId="4" quotePrefix="1" applyFont="1" applyFill="1" applyBorder="1" applyAlignment="1">
      <alignment horizontal="justify"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45" fillId="4" borderId="58" xfId="0" applyFont="1" applyFill="1" applyBorder="1" applyAlignment="1">
      <alignment horizontal="left" vertical="center" wrapText="1"/>
    </xf>
    <xf numFmtId="0" fontId="45" fillId="4" borderId="59" xfId="0" applyFont="1" applyFill="1" applyBorder="1" applyAlignment="1">
      <alignment horizontal="left" vertical="center"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51" fillId="4" borderId="3" xfId="4" quotePrefix="1" applyFont="1" applyFill="1" applyBorder="1" applyAlignment="1">
      <alignment horizontal="left" vertical="top" wrapText="1"/>
    </xf>
    <xf numFmtId="0" fontId="51" fillId="4" borderId="1" xfId="4" quotePrefix="1" applyFont="1" applyFill="1" applyBorder="1" applyAlignment="1">
      <alignment horizontal="left" vertical="top" wrapText="1"/>
    </xf>
    <xf numFmtId="0" fontId="51" fillId="4" borderId="26" xfId="4" quotePrefix="1" applyFont="1" applyFill="1" applyBorder="1" applyAlignment="1">
      <alignment horizontal="left" vertical="top" wrapText="1"/>
    </xf>
    <xf numFmtId="0" fontId="12" fillId="0" borderId="8"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1" xfId="2" applyFont="1" applyBorder="1" applyAlignment="1">
      <alignment horizontal="center" vertical="center" wrapText="1"/>
    </xf>
    <xf numFmtId="0" fontId="12" fillId="0" borderId="8" xfId="2" applyFont="1" applyBorder="1" applyAlignment="1" applyProtection="1">
      <alignment horizontal="center" vertical="center"/>
      <protection locked="0"/>
    </xf>
    <xf numFmtId="0" fontId="12" fillId="0" borderId="10" xfId="2" applyFont="1" applyBorder="1" applyAlignment="1" applyProtection="1">
      <alignment horizontal="center" vertical="center"/>
      <protection locked="0"/>
    </xf>
    <xf numFmtId="0" fontId="12" fillId="0" borderId="19" xfId="2" applyFont="1" applyBorder="1" applyAlignment="1" applyProtection="1">
      <alignment horizontal="center" vertical="center"/>
      <protection locked="0"/>
    </xf>
    <xf numFmtId="0" fontId="12" fillId="0" borderId="8" xfId="2" applyFont="1" applyBorder="1" applyAlignment="1">
      <alignment horizontal="center" vertical="center"/>
    </xf>
    <xf numFmtId="0" fontId="12" fillId="0" borderId="10" xfId="2" applyFont="1" applyBorder="1" applyAlignment="1">
      <alignment horizontal="center" vertical="center"/>
    </xf>
    <xf numFmtId="0" fontId="12" fillId="0" borderId="19" xfId="2" applyFont="1" applyBorder="1" applyAlignment="1">
      <alignment horizontal="center" vertical="center"/>
    </xf>
    <xf numFmtId="0" fontId="12" fillId="0" borderId="8" xfId="2" applyFont="1" applyBorder="1" applyAlignment="1">
      <alignment horizontal="center" vertical="center" wrapText="1"/>
    </xf>
    <xf numFmtId="0" fontId="12" fillId="0" borderId="10" xfId="2" applyFont="1" applyBorder="1" applyAlignment="1">
      <alignment horizontal="center" vertical="center" wrapText="1"/>
    </xf>
    <xf numFmtId="0" fontId="12" fillId="0" borderId="19" xfId="2" applyFont="1" applyBorder="1" applyAlignment="1">
      <alignment horizontal="center" vertical="center" wrapText="1"/>
    </xf>
    <xf numFmtId="0" fontId="46" fillId="0" borderId="8" xfId="2" applyFont="1" applyBorder="1" applyAlignment="1">
      <alignment horizontal="justify" vertical="center" wrapText="1"/>
    </xf>
    <xf numFmtId="0" fontId="46" fillId="0" borderId="10" xfId="2" applyFont="1" applyBorder="1" applyAlignment="1">
      <alignment horizontal="justify" vertical="center" wrapText="1"/>
    </xf>
    <xf numFmtId="0" fontId="46" fillId="0" borderId="19" xfId="2" applyFont="1" applyBorder="1" applyAlignment="1">
      <alignment horizontal="justify" vertical="center" wrapText="1"/>
    </xf>
    <xf numFmtId="0" fontId="5" fillId="3" borderId="8" xfId="2" applyFont="1" applyFill="1" applyBorder="1" applyAlignment="1">
      <alignment horizontal="center" vertical="center" wrapText="1"/>
    </xf>
    <xf numFmtId="0" fontId="5" fillId="3" borderId="10" xfId="2" applyFont="1" applyFill="1" applyBorder="1" applyAlignment="1">
      <alignment horizontal="center" vertical="center" wrapText="1"/>
    </xf>
    <xf numFmtId="0" fontId="5" fillId="3" borderId="19" xfId="2" applyFont="1" applyFill="1" applyBorder="1" applyAlignment="1">
      <alignment horizontal="center" vertical="center" wrapText="1"/>
    </xf>
    <xf numFmtId="0" fontId="40" fillId="17" borderId="67" xfId="0" applyFont="1" applyFill="1" applyBorder="1" applyAlignment="1">
      <alignment horizontal="center" vertical="center" wrapText="1"/>
    </xf>
    <xf numFmtId="0" fontId="40" fillId="17" borderId="68" xfId="0" applyFont="1" applyFill="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4" xfId="0" applyFont="1" applyBorder="1" applyAlignment="1">
      <alignment horizontal="center" vertical="center" wrapText="1"/>
    </xf>
    <xf numFmtId="0" fontId="24" fillId="0" borderId="1" xfId="0" applyFont="1" applyBorder="1" applyAlignment="1">
      <alignment horizontal="center" wrapText="1"/>
    </xf>
    <xf numFmtId="0" fontId="24" fillId="0" borderId="9" xfId="0" applyFont="1" applyBorder="1" applyAlignment="1">
      <alignment horizontal="center" wrapText="1"/>
    </xf>
    <xf numFmtId="0" fontId="22" fillId="0" borderId="0" xfId="0" applyFont="1" applyAlignment="1">
      <alignment horizontal="center" wrapText="1"/>
    </xf>
    <xf numFmtId="0" fontId="38" fillId="16" borderId="5" xfId="0" applyFont="1" applyFill="1" applyBorder="1" applyAlignment="1">
      <alignment horizontal="center" vertical="center" wrapText="1"/>
    </xf>
    <xf numFmtId="0" fontId="38" fillId="16" borderId="7" xfId="0" applyFont="1" applyFill="1" applyBorder="1" applyAlignment="1">
      <alignment horizontal="center" vertical="center" wrapText="1"/>
    </xf>
    <xf numFmtId="0" fontId="38" fillId="16" borderId="4" xfId="0" applyFont="1" applyFill="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5" xfId="0" applyFont="1" applyBorder="1" applyAlignment="1">
      <alignment horizontal="center" vertical="center" wrapText="1"/>
    </xf>
    <xf numFmtId="0" fontId="3" fillId="2" borderId="1" xfId="2" applyFont="1" applyFill="1" applyBorder="1" applyAlignment="1">
      <alignment horizontal="center"/>
    </xf>
    <xf numFmtId="0" fontId="7" fillId="0" borderId="1" xfId="2" applyFont="1" applyBorder="1" applyAlignment="1">
      <alignment horizontal="center" vertical="center"/>
    </xf>
    <xf numFmtId="0" fontId="6" fillId="4" borderId="1" xfId="2" applyFont="1" applyFill="1" applyBorder="1" applyAlignment="1">
      <alignment horizontal="left" vertical="center" wrapText="1"/>
    </xf>
    <xf numFmtId="0" fontId="6" fillId="4" borderId="4" xfId="2" applyFont="1" applyFill="1" applyBorder="1" applyAlignment="1">
      <alignment horizontal="left"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8" xfId="0" applyFont="1" applyBorder="1" applyAlignment="1">
      <alignment horizontal="center" vertical="center" wrapText="1"/>
    </xf>
    <xf numFmtId="0" fontId="13" fillId="0" borderId="19" xfId="0" applyFont="1" applyBorder="1" applyAlignment="1">
      <alignment horizontal="center" vertical="center" wrapText="1"/>
    </xf>
    <xf numFmtId="0" fontId="6" fillId="4" borderId="8" xfId="2" applyFont="1" applyFill="1" applyBorder="1" applyAlignment="1">
      <alignment horizontal="left" vertical="center" wrapText="1"/>
    </xf>
    <xf numFmtId="0" fontId="6" fillId="4" borderId="10" xfId="2" applyFont="1" applyFill="1" applyBorder="1" applyAlignment="1">
      <alignment horizontal="left" vertical="center" wrapText="1"/>
    </xf>
    <xf numFmtId="0" fontId="6" fillId="4" borderId="19" xfId="2" applyFont="1" applyFill="1" applyBorder="1" applyAlignment="1">
      <alignment horizontal="left"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2" fillId="2" borderId="1" xfId="2" applyFill="1" applyBorder="1" applyAlignment="1">
      <alignment horizontal="center"/>
    </xf>
    <xf numFmtId="0" fontId="13" fillId="0" borderId="1" xfId="2" applyFont="1" applyBorder="1" applyAlignment="1">
      <alignment horizontal="center" vertical="center" wrapText="1"/>
    </xf>
    <xf numFmtId="0" fontId="13" fillId="0" borderId="61" xfId="2" applyFont="1" applyBorder="1" applyAlignment="1">
      <alignment horizontal="center" vertical="center" textRotation="90" wrapText="1"/>
    </xf>
    <xf numFmtId="0" fontId="13" fillId="0" borderId="62"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0" borderId="1" xfId="2" applyFont="1" applyBorder="1" applyAlignment="1">
      <alignment horizontal="center" vertical="center"/>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9" fontId="24" fillId="0" borderId="6" xfId="0" applyNumberFormat="1" applyFont="1" applyBorder="1" applyAlignment="1">
      <alignment horizontal="center" vertical="center" wrapText="1"/>
    </xf>
    <xf numFmtId="9" fontId="24" fillId="0" borderId="4"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9" fontId="24" fillId="0" borderId="28" xfId="0" applyNumberFormat="1" applyFont="1" applyBorder="1" applyAlignment="1">
      <alignment horizontal="center"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36" xfId="0" applyNumberFormat="1" applyFont="1" applyBorder="1" applyAlignment="1">
      <alignment horizontal="center" vertical="center" wrapText="1"/>
    </xf>
    <xf numFmtId="9" fontId="22" fillId="0" borderId="8" xfId="0" applyNumberFormat="1" applyFont="1" applyBorder="1" applyAlignment="1">
      <alignment horizontal="center" vertical="center" wrapText="1"/>
    </xf>
    <xf numFmtId="9" fontId="22" fillId="0" borderId="37" xfId="0" applyNumberFormat="1" applyFont="1" applyBorder="1" applyAlignment="1">
      <alignment horizontal="center" vertical="center" wrapText="1"/>
    </xf>
    <xf numFmtId="9" fontId="22" fillId="0" borderId="7" xfId="0" applyNumberFormat="1" applyFont="1" applyBorder="1" applyAlignment="1">
      <alignment horizontal="center" vertical="center" wrapText="1"/>
    </xf>
    <xf numFmtId="9" fontId="22" fillId="0" borderId="11" xfId="0" applyNumberFormat="1" applyFont="1" applyBorder="1" applyAlignment="1">
      <alignment horizontal="center" vertical="center" wrapText="1"/>
    </xf>
    <xf numFmtId="9" fontId="22" fillId="0" borderId="64" xfId="0" applyNumberFormat="1" applyFont="1" applyBorder="1" applyAlignment="1">
      <alignment horizontal="center" vertical="center" wrapText="1"/>
    </xf>
    <xf numFmtId="9" fontId="22" fillId="0" borderId="4" xfId="0" applyNumberFormat="1" applyFont="1" applyBorder="1" applyAlignment="1">
      <alignment horizontal="center" vertical="center" wrapText="1"/>
    </xf>
    <xf numFmtId="9" fontId="24" fillId="0" borderId="25"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9" fontId="24" fillId="0" borderId="29" xfId="0" applyNumberFormat="1" applyFont="1" applyBorder="1" applyAlignment="1">
      <alignment horizontal="center" vertical="center" wrapText="1"/>
    </xf>
    <xf numFmtId="9" fontId="24" fillId="0" borderId="5" xfId="0" applyNumberFormat="1" applyFont="1" applyBorder="1" applyAlignment="1">
      <alignment horizontal="center" vertical="center" wrapText="1"/>
    </xf>
    <xf numFmtId="0" fontId="5" fillId="3" borderId="1" xfId="2" applyFont="1" applyFill="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0" fontId="6" fillId="0" borderId="24" xfId="2" applyFont="1" applyBorder="1" applyAlignment="1">
      <alignment horizontal="center" vertical="center" wrapText="1"/>
    </xf>
    <xf numFmtId="0" fontId="6" fillId="0" borderId="4" xfId="2" applyFont="1" applyBorder="1" applyAlignment="1">
      <alignment horizontal="left"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0" fontId="5" fillId="0" borderId="19" xfId="2" applyFont="1" applyBorder="1" applyAlignment="1">
      <alignment horizontal="center" vertical="center" wrapText="1"/>
    </xf>
    <xf numFmtId="0" fontId="6" fillId="0" borderId="70" xfId="2" applyFont="1" applyBorder="1" applyAlignment="1">
      <alignment horizontal="center" vertical="center" wrapText="1"/>
    </xf>
    <xf numFmtId="0" fontId="6" fillId="0" borderId="5" xfId="2" applyFont="1" applyBorder="1" applyAlignment="1">
      <alignment horizontal="left" vertical="center" wrapText="1"/>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20" xfId="2" applyFont="1" applyBorder="1" applyAlignment="1">
      <alignment horizontal="center" vertical="center" wrapText="1"/>
    </xf>
    <xf numFmtId="9" fontId="35" fillId="0" borderId="1" xfId="2" applyNumberFormat="1" applyFont="1" applyBorder="1" applyAlignment="1">
      <alignment horizontal="center" vertical="center" wrapText="1"/>
    </xf>
    <xf numFmtId="9" fontId="35" fillId="0" borderId="64" xfId="2" applyNumberFormat="1" applyFont="1" applyBorder="1" applyAlignment="1">
      <alignment horizontal="center" vertical="center" wrapText="1"/>
    </xf>
    <xf numFmtId="9" fontId="35" fillId="0" borderId="65" xfId="2" applyNumberFormat="1" applyFont="1" applyBorder="1" applyAlignment="1">
      <alignment horizontal="center" vertical="center" wrapText="1"/>
    </xf>
    <xf numFmtId="9" fontId="35" fillId="0" borderId="11" xfId="2" applyNumberFormat="1" applyFont="1" applyBorder="1" applyAlignment="1">
      <alignment horizontal="center" vertical="center" wrapText="1"/>
    </xf>
    <xf numFmtId="0" fontId="32" fillId="0" borderId="64" xfId="2" applyFont="1" applyBorder="1" applyAlignment="1">
      <alignment horizontal="center" vertical="center" wrapText="1"/>
    </xf>
    <xf numFmtId="0" fontId="32" fillId="0" borderId="42" xfId="2" applyFont="1" applyBorder="1" applyAlignment="1">
      <alignment horizontal="center" vertical="center" wrapText="1"/>
    </xf>
    <xf numFmtId="0" fontId="32" fillId="0" borderId="20" xfId="2" applyFont="1" applyBorder="1" applyAlignment="1">
      <alignment horizontal="center" vertical="center" wrapText="1"/>
    </xf>
    <xf numFmtId="0" fontId="32" fillId="0" borderId="11" xfId="2" applyFont="1" applyBorder="1" applyAlignment="1">
      <alignment horizontal="center" vertical="center" wrapText="1"/>
    </xf>
    <xf numFmtId="0" fontId="32" fillId="0" borderId="9" xfId="2" applyFont="1" applyBorder="1" applyAlignment="1">
      <alignment horizontal="center" vertical="center" wrapText="1"/>
    </xf>
    <xf numFmtId="0" fontId="32" fillId="0" borderId="60" xfId="2" applyFont="1" applyBorder="1" applyAlignment="1">
      <alignment horizontal="center" vertical="center" wrapText="1"/>
    </xf>
    <xf numFmtId="9" fontId="24" fillId="0" borderId="33" xfId="0" applyNumberFormat="1" applyFont="1" applyBorder="1" applyAlignment="1">
      <alignment horizontal="center" vertical="center" wrapText="1"/>
    </xf>
    <xf numFmtId="9" fontId="22" fillId="0" borderId="69" xfId="0" applyNumberFormat="1" applyFont="1" applyBorder="1" applyAlignment="1">
      <alignment horizontal="center" vertical="center" wrapText="1"/>
    </xf>
    <xf numFmtId="9" fontId="22" fillId="0" borderId="72" xfId="0" applyNumberFormat="1" applyFont="1" applyBorder="1" applyAlignment="1">
      <alignment horizontal="center" vertical="center" wrapText="1"/>
    </xf>
    <xf numFmtId="9" fontId="24" fillId="0" borderId="39" xfId="0" applyNumberFormat="1" applyFont="1" applyBorder="1" applyAlignment="1">
      <alignment horizontal="center" vertical="center" wrapText="1"/>
    </xf>
    <xf numFmtId="9" fontId="35" fillId="0" borderId="20" xfId="2" applyNumberFormat="1" applyFont="1" applyBorder="1" applyAlignment="1">
      <alignment horizontal="center" vertical="center" wrapText="1"/>
    </xf>
    <xf numFmtId="9" fontId="35" fillId="0" borderId="66" xfId="2" applyNumberFormat="1" applyFont="1" applyBorder="1" applyAlignment="1">
      <alignment horizontal="center" vertical="center" wrapText="1"/>
    </xf>
    <xf numFmtId="9" fontId="35" fillId="0" borderId="60" xfId="2" applyNumberFormat="1" applyFont="1" applyBorder="1" applyAlignment="1">
      <alignment horizontal="center" vertical="center" wrapText="1"/>
    </xf>
    <xf numFmtId="0" fontId="5" fillId="3" borderId="5" xfId="2" applyFont="1" applyFill="1" applyBorder="1" applyAlignment="1">
      <alignment horizontal="center" vertical="center" wrapText="1"/>
    </xf>
    <xf numFmtId="0" fontId="5" fillId="3" borderId="7" xfId="2" applyFont="1" applyFill="1" applyBorder="1" applyAlignment="1">
      <alignment horizontal="center" vertical="center" wrapText="1"/>
    </xf>
    <xf numFmtId="0" fontId="5" fillId="3" borderId="4" xfId="2" applyFont="1" applyFill="1" applyBorder="1" applyAlignment="1">
      <alignment horizontal="center" vertical="center" wrapText="1"/>
    </xf>
    <xf numFmtId="0" fontId="13" fillId="0" borderId="61"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19"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39" xfId="2" applyFont="1" applyBorder="1" applyAlignment="1">
      <alignment horizontal="center" vertical="center" textRotation="90" wrapText="1"/>
    </xf>
    <xf numFmtId="0" fontId="13" fillId="0" borderId="73"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44" fillId="4" borderId="0" xfId="2" applyFont="1" applyFill="1" applyAlignment="1">
      <alignment horizontal="center"/>
    </xf>
    <xf numFmtId="0" fontId="13" fillId="0" borderId="36" xfId="2" applyFont="1" applyBorder="1" applyAlignment="1">
      <alignment horizontal="center" vertical="center" wrapText="1"/>
    </xf>
    <xf numFmtId="0" fontId="13" fillId="0" borderId="31" xfId="2" applyFont="1" applyBorder="1" applyAlignment="1">
      <alignment horizontal="center" vertical="center" wrapText="1"/>
    </xf>
    <xf numFmtId="0" fontId="13" fillId="0" borderId="32" xfId="2" applyFont="1" applyBorder="1" applyAlignment="1">
      <alignment horizontal="center" vertical="center" wrapText="1"/>
    </xf>
    <xf numFmtId="0" fontId="13" fillId="2" borderId="18" xfId="2" applyFont="1" applyFill="1" applyBorder="1" applyAlignment="1">
      <alignment horizontal="center" vertical="center"/>
    </xf>
    <xf numFmtId="0" fontId="13" fillId="2" borderId="17" xfId="2" applyFont="1" applyFill="1" applyBorder="1" applyAlignment="1">
      <alignment horizontal="center" vertical="center"/>
    </xf>
    <xf numFmtId="0" fontId="13" fillId="2" borderId="16" xfId="2" applyFont="1" applyFill="1" applyBorder="1" applyAlignment="1">
      <alignment horizontal="center" vertical="center"/>
    </xf>
    <xf numFmtId="0" fontId="13" fillId="0" borderId="8" xfId="2" applyFont="1" applyBorder="1" applyAlignment="1">
      <alignment horizontal="center" vertical="center" textRotation="90" wrapText="1"/>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7" fillId="4" borderId="21" xfId="0" applyFont="1" applyFill="1" applyBorder="1" applyAlignment="1">
      <alignment horizontal="center" vertical="center"/>
    </xf>
    <xf numFmtId="0" fontId="17" fillId="4" borderId="22" xfId="0" applyFont="1" applyFill="1" applyBorder="1" applyAlignment="1">
      <alignment horizontal="center" vertical="center"/>
    </xf>
    <xf numFmtId="0" fontId="17"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14" fontId="3" fillId="2" borderId="1" xfId="2" applyNumberFormat="1" applyFont="1" applyFill="1" applyBorder="1" applyAlignment="1" applyProtection="1">
      <alignment horizontal="right"/>
      <protection locked="0"/>
    </xf>
    <xf numFmtId="0" fontId="14" fillId="0" borderId="1" xfId="0" applyFont="1" applyBorder="1" applyAlignment="1" applyProtection="1">
      <alignment horizontal="left" wrapText="1"/>
      <protection locked="0"/>
    </xf>
    <xf numFmtId="0" fontId="8" fillId="5" borderId="1" xfId="0" applyFont="1" applyFill="1" applyBorder="1" applyAlignment="1">
      <alignment horizontal="center" vertical="center"/>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horizontal="center" wrapText="1"/>
      <protection locked="0"/>
    </xf>
  </cellXfs>
  <cellStyles count="7">
    <cellStyle name="Nor}al" xfId="1"/>
    <cellStyle name="Normal" xfId="0" builtinId="0"/>
    <cellStyle name="Normal - Style1 2" xfId="4"/>
    <cellStyle name="Normal 2" xfId="2"/>
    <cellStyle name="Normal 2 2" xfId="5"/>
    <cellStyle name="Normal 3" xfId="3"/>
    <cellStyle name="Porcentaje" xfId="6" builtinId="5"/>
  </cellStyles>
  <dxfs count="123">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254000</xdr:colOff>
      <xdr:row>0</xdr:row>
      <xdr:rowOff>52918</xdr:rowOff>
    </xdr:from>
    <xdr:to>
      <xdr:col>1</xdr:col>
      <xdr:colOff>1354667</xdr:colOff>
      <xdr:row>2</xdr:row>
      <xdr:rowOff>285751</xdr:rowOff>
    </xdr:to>
    <xdr:pic>
      <xdr:nvPicPr>
        <xdr:cNvPr id="2" name="Imagen 1" descr="escudo negro">
          <a:extLst>
            <a:ext uri="{FF2B5EF4-FFF2-40B4-BE49-F238E27FC236}">
              <a16:creationId xmlns:a16="http://schemas.microsoft.com/office/drawing/2014/main" id="{26FFE079-0670-4987-A7CA-2C672D06BC64}"/>
            </a:ext>
          </a:extLst>
        </xdr:cNvPr>
        <xdr:cNvPicPr/>
      </xdr:nvPicPr>
      <xdr:blipFill>
        <a:blip xmlns:r="http://schemas.openxmlformats.org/officeDocument/2006/relationships" r:embed="rId1"/>
        <a:stretch/>
      </xdr:blipFill>
      <xdr:spPr>
        <a:xfrm>
          <a:off x="444500" y="52918"/>
          <a:ext cx="1100667" cy="92075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41459</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13</xdr:row>
      <xdr:rowOff>454435</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12</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47</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53</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59</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65</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71</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83</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89</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95</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101</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107</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119</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1228725</xdr:colOff>
      <xdr:row>18</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7649825" y="12001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24</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30</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36</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40</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42</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48</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54</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60</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66</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72</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78</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84</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90</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96</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102</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106</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108</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112</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114</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118</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120</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124</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126</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41458</xdr:rowOff>
    </xdr:to>
    <xdr:sp macro="" textlink="">
      <xdr:nvSpPr>
        <xdr:cNvPr id="2" name="Text Box 15">
          <a:extLst>
            <a:ext uri="{FF2B5EF4-FFF2-40B4-BE49-F238E27FC236}">
              <a16:creationId xmlns:a16="http://schemas.microsoft.com/office/drawing/2014/main" id="{DDC9161A-3AF4-446A-A2BA-ECF150A43AA8}"/>
            </a:ext>
          </a:extLst>
        </xdr:cNvPr>
        <xdr:cNvSpPr txBox="1">
          <a:spLocks noChangeArrowheads="1"/>
        </xdr:cNvSpPr>
      </xdr:nvSpPr>
      <xdr:spPr bwMode="auto">
        <a:xfrm>
          <a:off x="4743450" y="52539900"/>
          <a:ext cx="90438" cy="9463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3" name="Text Box 16">
          <a:extLst>
            <a:ext uri="{FF2B5EF4-FFF2-40B4-BE49-F238E27FC236}">
              <a16:creationId xmlns:a16="http://schemas.microsoft.com/office/drawing/2014/main" id="{55A08D92-8BBB-47E2-9FF2-1409A899A619}"/>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4" name="Text Box 17">
          <a:extLst>
            <a:ext uri="{FF2B5EF4-FFF2-40B4-BE49-F238E27FC236}">
              <a16:creationId xmlns:a16="http://schemas.microsoft.com/office/drawing/2014/main" id="{791CE3F0-98AE-4388-B867-50A0A80BDE3D}"/>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5" name="Text Box 18">
          <a:extLst>
            <a:ext uri="{FF2B5EF4-FFF2-40B4-BE49-F238E27FC236}">
              <a16:creationId xmlns:a16="http://schemas.microsoft.com/office/drawing/2014/main" id="{3E89A400-8DC8-4891-BD51-CB059FFA673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 name="Text Box 19">
          <a:extLst>
            <a:ext uri="{FF2B5EF4-FFF2-40B4-BE49-F238E27FC236}">
              <a16:creationId xmlns:a16="http://schemas.microsoft.com/office/drawing/2014/main" id="{7AB6D175-B80F-45CC-B8B8-21AEBED0106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14</xdr:row>
      <xdr:rowOff>89310</xdr:rowOff>
    </xdr:to>
    <xdr:sp macro="" textlink="">
      <xdr:nvSpPr>
        <xdr:cNvPr id="7" name="Text Box 15">
          <a:extLst>
            <a:ext uri="{FF2B5EF4-FFF2-40B4-BE49-F238E27FC236}">
              <a16:creationId xmlns:a16="http://schemas.microsoft.com/office/drawing/2014/main" id="{0851F71F-AF4D-4C13-B2FA-AE1A16342881}"/>
            </a:ext>
          </a:extLst>
        </xdr:cNvPr>
        <xdr:cNvSpPr txBox="1">
          <a:spLocks noChangeArrowheads="1"/>
        </xdr:cNvSpPr>
      </xdr:nvSpPr>
      <xdr:spPr bwMode="auto">
        <a:xfrm>
          <a:off x="4743450" y="10191750"/>
          <a:ext cx="95250" cy="4607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8" name="Text Box 15">
          <a:extLst>
            <a:ext uri="{FF2B5EF4-FFF2-40B4-BE49-F238E27FC236}">
              <a16:creationId xmlns:a16="http://schemas.microsoft.com/office/drawing/2014/main" id="{0463A448-C2AC-440F-ADF9-497E2B77A0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 name="Text Box 15">
          <a:extLst>
            <a:ext uri="{FF2B5EF4-FFF2-40B4-BE49-F238E27FC236}">
              <a16:creationId xmlns:a16="http://schemas.microsoft.com/office/drawing/2014/main" id="{AAFE73DD-4EDD-4504-974A-09D76E62D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 name="Text Box 15">
          <a:extLst>
            <a:ext uri="{FF2B5EF4-FFF2-40B4-BE49-F238E27FC236}">
              <a16:creationId xmlns:a16="http://schemas.microsoft.com/office/drawing/2014/main" id="{114F2D80-A980-434F-A6F5-7FE7AE9B97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4C136D3D-D01C-4137-8285-712E07B883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CFDA76B2-5C9F-442B-A229-5C5771935C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35B8D14-AB3B-4440-9639-C878AE09E0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F1C7FA9B-F443-429B-A20F-AEB211BAE49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2540CB19-798E-42E9-8337-F5448E088B9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D9EC1288-F87C-4683-AA3E-48DF01F1BF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9D91250E-46F3-4263-9EA0-4B1AEC6CFA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8D06141E-D855-4524-AC0B-A9A95138D50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42F5ACD3-80AE-464D-A621-E4BD51BF71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FFA5A961-FEDF-4957-9B16-30E1416099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95A9FDD3-9E6A-404B-8678-D71B10C2D5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2" name="Text Box 16">
          <a:extLst>
            <a:ext uri="{FF2B5EF4-FFF2-40B4-BE49-F238E27FC236}">
              <a16:creationId xmlns:a16="http://schemas.microsoft.com/office/drawing/2014/main" id="{CF64D70D-CAB8-4AF3-8A83-6D3891C90D7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3" name="Text Box 17">
          <a:extLst>
            <a:ext uri="{FF2B5EF4-FFF2-40B4-BE49-F238E27FC236}">
              <a16:creationId xmlns:a16="http://schemas.microsoft.com/office/drawing/2014/main" id="{39C13B31-7CA2-4835-8B2D-3FEDFF8126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4" name="Text Box 18">
          <a:extLst>
            <a:ext uri="{FF2B5EF4-FFF2-40B4-BE49-F238E27FC236}">
              <a16:creationId xmlns:a16="http://schemas.microsoft.com/office/drawing/2014/main" id="{903E0EDB-35C7-4191-9AEE-E9CFBA50607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5" name="Text Box 19">
          <a:extLst>
            <a:ext uri="{FF2B5EF4-FFF2-40B4-BE49-F238E27FC236}">
              <a16:creationId xmlns:a16="http://schemas.microsoft.com/office/drawing/2014/main" id="{8B384244-85B5-4F76-B18F-38033151A9F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26" name="Text Box 15">
          <a:extLst>
            <a:ext uri="{FF2B5EF4-FFF2-40B4-BE49-F238E27FC236}">
              <a16:creationId xmlns:a16="http://schemas.microsoft.com/office/drawing/2014/main" id="{255373E3-8686-409F-B6CC-5DA27E71F77A}"/>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6">
          <a:extLst>
            <a:ext uri="{FF2B5EF4-FFF2-40B4-BE49-F238E27FC236}">
              <a16:creationId xmlns:a16="http://schemas.microsoft.com/office/drawing/2014/main" id="{124038C0-7F24-4DE7-8CFB-D3D8AE123FC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7">
          <a:extLst>
            <a:ext uri="{FF2B5EF4-FFF2-40B4-BE49-F238E27FC236}">
              <a16:creationId xmlns:a16="http://schemas.microsoft.com/office/drawing/2014/main" id="{027F0FB2-1ED9-4254-B0DB-4D6DA637D32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8">
          <a:extLst>
            <a:ext uri="{FF2B5EF4-FFF2-40B4-BE49-F238E27FC236}">
              <a16:creationId xmlns:a16="http://schemas.microsoft.com/office/drawing/2014/main" id="{795402CC-D01A-4FF4-A6CA-DCE0400DE21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0" name="Text Box 19">
          <a:extLst>
            <a:ext uri="{FF2B5EF4-FFF2-40B4-BE49-F238E27FC236}">
              <a16:creationId xmlns:a16="http://schemas.microsoft.com/office/drawing/2014/main" id="{84E4837D-71B4-49FA-8FDC-2F86B5B160D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 name="Text Box 15">
          <a:extLst>
            <a:ext uri="{FF2B5EF4-FFF2-40B4-BE49-F238E27FC236}">
              <a16:creationId xmlns:a16="http://schemas.microsoft.com/office/drawing/2014/main" id="{97DB649B-72B6-41F4-AD81-5A60C4D63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2" name="Text Box 16">
          <a:extLst>
            <a:ext uri="{FF2B5EF4-FFF2-40B4-BE49-F238E27FC236}">
              <a16:creationId xmlns:a16="http://schemas.microsoft.com/office/drawing/2014/main" id="{D1F83E3E-8A60-4BD4-A84E-859E5CE202A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3" name="Text Box 17">
          <a:extLst>
            <a:ext uri="{FF2B5EF4-FFF2-40B4-BE49-F238E27FC236}">
              <a16:creationId xmlns:a16="http://schemas.microsoft.com/office/drawing/2014/main" id="{8E03A739-8A05-43A7-A8BD-70C5E1C32D9E}"/>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4" name="Text Box 18">
          <a:extLst>
            <a:ext uri="{FF2B5EF4-FFF2-40B4-BE49-F238E27FC236}">
              <a16:creationId xmlns:a16="http://schemas.microsoft.com/office/drawing/2014/main" id="{2A2509E0-429F-4E2A-85B3-745BAFBB2B29}"/>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5" name="Text Box 19">
          <a:extLst>
            <a:ext uri="{FF2B5EF4-FFF2-40B4-BE49-F238E27FC236}">
              <a16:creationId xmlns:a16="http://schemas.microsoft.com/office/drawing/2014/main" id="{04FA4955-D5B1-4E1E-A4CA-8E98A141D0E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442269"/>
    <xdr:sp macro="" textlink="">
      <xdr:nvSpPr>
        <xdr:cNvPr id="36" name="Text Box 15">
          <a:extLst>
            <a:ext uri="{FF2B5EF4-FFF2-40B4-BE49-F238E27FC236}">
              <a16:creationId xmlns:a16="http://schemas.microsoft.com/office/drawing/2014/main" id="{F6910A1D-5846-4E22-9F81-1F8756457C96}"/>
            </a:ext>
          </a:extLst>
        </xdr:cNvPr>
        <xdr:cNvSpPr txBox="1">
          <a:spLocks noChangeArrowheads="1"/>
        </xdr:cNvSpPr>
      </xdr:nvSpPr>
      <xdr:spPr bwMode="auto">
        <a:xfrm>
          <a:off x="14363700" y="10191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 name="Text Box 15">
          <a:extLst>
            <a:ext uri="{FF2B5EF4-FFF2-40B4-BE49-F238E27FC236}">
              <a16:creationId xmlns:a16="http://schemas.microsoft.com/office/drawing/2014/main" id="{B094CE39-A5BE-4B33-97B8-78BAAB746DE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 name="Text Box 15">
          <a:extLst>
            <a:ext uri="{FF2B5EF4-FFF2-40B4-BE49-F238E27FC236}">
              <a16:creationId xmlns:a16="http://schemas.microsoft.com/office/drawing/2014/main" id="{90639CAB-9CA5-4DF4-B803-8EE300C481E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 name="Text Box 15">
          <a:extLst>
            <a:ext uri="{FF2B5EF4-FFF2-40B4-BE49-F238E27FC236}">
              <a16:creationId xmlns:a16="http://schemas.microsoft.com/office/drawing/2014/main" id="{439E7935-6D89-4C3B-AE55-9594590761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 name="Text Box 15">
          <a:extLst>
            <a:ext uri="{FF2B5EF4-FFF2-40B4-BE49-F238E27FC236}">
              <a16:creationId xmlns:a16="http://schemas.microsoft.com/office/drawing/2014/main" id="{BCFC5CCD-8162-4A04-9CC0-FA981512C29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 name="Text Box 15">
          <a:extLst>
            <a:ext uri="{FF2B5EF4-FFF2-40B4-BE49-F238E27FC236}">
              <a16:creationId xmlns:a16="http://schemas.microsoft.com/office/drawing/2014/main" id="{BDC36900-5F3A-4DB2-A457-607A6978B5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 name="Text Box 15">
          <a:extLst>
            <a:ext uri="{FF2B5EF4-FFF2-40B4-BE49-F238E27FC236}">
              <a16:creationId xmlns:a16="http://schemas.microsoft.com/office/drawing/2014/main" id="{92E2112B-130B-4799-89A6-57B41F4BBA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 name="Text Box 15">
          <a:extLst>
            <a:ext uri="{FF2B5EF4-FFF2-40B4-BE49-F238E27FC236}">
              <a16:creationId xmlns:a16="http://schemas.microsoft.com/office/drawing/2014/main" id="{1508E5DD-EEDE-4DED-9C1D-6C0762A0A3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 name="Text Box 15">
          <a:extLst>
            <a:ext uri="{FF2B5EF4-FFF2-40B4-BE49-F238E27FC236}">
              <a16:creationId xmlns:a16="http://schemas.microsoft.com/office/drawing/2014/main" id="{8D373BAE-C64C-45DB-8079-F79EC713F8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 name="Text Box 15">
          <a:extLst>
            <a:ext uri="{FF2B5EF4-FFF2-40B4-BE49-F238E27FC236}">
              <a16:creationId xmlns:a16="http://schemas.microsoft.com/office/drawing/2014/main" id="{CDBC51D1-36EB-4206-BB46-10A12262E8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 name="Text Box 15">
          <a:extLst>
            <a:ext uri="{FF2B5EF4-FFF2-40B4-BE49-F238E27FC236}">
              <a16:creationId xmlns:a16="http://schemas.microsoft.com/office/drawing/2014/main" id="{E79C3140-52D0-493E-8967-35CF795D87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 name="Text Box 15">
          <a:extLst>
            <a:ext uri="{FF2B5EF4-FFF2-40B4-BE49-F238E27FC236}">
              <a16:creationId xmlns:a16="http://schemas.microsoft.com/office/drawing/2014/main" id="{72250FE5-4F01-4C22-B8C8-6A63F44835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 name="Text Box 15">
          <a:extLst>
            <a:ext uri="{FF2B5EF4-FFF2-40B4-BE49-F238E27FC236}">
              <a16:creationId xmlns:a16="http://schemas.microsoft.com/office/drawing/2014/main" id="{A724615F-C737-4B15-9F65-B39F486161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 name="Text Box 15">
          <a:extLst>
            <a:ext uri="{FF2B5EF4-FFF2-40B4-BE49-F238E27FC236}">
              <a16:creationId xmlns:a16="http://schemas.microsoft.com/office/drawing/2014/main" id="{E26D3502-1AAC-40E7-ABA2-538520D58D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 name="Text Box 15">
          <a:extLst>
            <a:ext uri="{FF2B5EF4-FFF2-40B4-BE49-F238E27FC236}">
              <a16:creationId xmlns:a16="http://schemas.microsoft.com/office/drawing/2014/main" id="{24E69A54-097D-4633-8440-52B80B312C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1" name="Text Box 16">
          <a:extLst>
            <a:ext uri="{FF2B5EF4-FFF2-40B4-BE49-F238E27FC236}">
              <a16:creationId xmlns:a16="http://schemas.microsoft.com/office/drawing/2014/main" id="{376E7753-740D-48F7-A97D-C5C7E2BC1D2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2" name="Text Box 17">
          <a:extLst>
            <a:ext uri="{FF2B5EF4-FFF2-40B4-BE49-F238E27FC236}">
              <a16:creationId xmlns:a16="http://schemas.microsoft.com/office/drawing/2014/main" id="{3BD7D891-E51B-427D-872D-0B84D1C618B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3" name="Text Box 18">
          <a:extLst>
            <a:ext uri="{FF2B5EF4-FFF2-40B4-BE49-F238E27FC236}">
              <a16:creationId xmlns:a16="http://schemas.microsoft.com/office/drawing/2014/main" id="{B3686335-C358-4E51-9EF6-86200907DD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4" name="Text Box 19">
          <a:extLst>
            <a:ext uri="{FF2B5EF4-FFF2-40B4-BE49-F238E27FC236}">
              <a16:creationId xmlns:a16="http://schemas.microsoft.com/office/drawing/2014/main" id="{A2F95E67-DE04-4B3D-BE8C-8383D9C8EC6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 name="Text Box 15">
          <a:extLst>
            <a:ext uri="{FF2B5EF4-FFF2-40B4-BE49-F238E27FC236}">
              <a16:creationId xmlns:a16="http://schemas.microsoft.com/office/drawing/2014/main" id="{BAD4EAB8-6DD0-40C6-97A1-E8C28099214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6" name="Text Box 16">
          <a:extLst>
            <a:ext uri="{FF2B5EF4-FFF2-40B4-BE49-F238E27FC236}">
              <a16:creationId xmlns:a16="http://schemas.microsoft.com/office/drawing/2014/main" id="{BDB4F719-437A-45B6-A089-C804650BD5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7" name="Text Box 17">
          <a:extLst>
            <a:ext uri="{FF2B5EF4-FFF2-40B4-BE49-F238E27FC236}">
              <a16:creationId xmlns:a16="http://schemas.microsoft.com/office/drawing/2014/main" id="{FDA7657B-642B-41C7-B990-8A9A205F0E8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8" name="Text Box 18">
          <a:extLst>
            <a:ext uri="{FF2B5EF4-FFF2-40B4-BE49-F238E27FC236}">
              <a16:creationId xmlns:a16="http://schemas.microsoft.com/office/drawing/2014/main" id="{3E231E89-F57D-484F-91C7-493F8EB89A6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9" name="Text Box 19">
          <a:extLst>
            <a:ext uri="{FF2B5EF4-FFF2-40B4-BE49-F238E27FC236}">
              <a16:creationId xmlns:a16="http://schemas.microsoft.com/office/drawing/2014/main" id="{46FBD403-0417-4818-97BB-65BC71E4D7A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 name="Text Box 15">
          <a:extLst>
            <a:ext uri="{FF2B5EF4-FFF2-40B4-BE49-F238E27FC236}">
              <a16:creationId xmlns:a16="http://schemas.microsoft.com/office/drawing/2014/main" id="{50BB9EA0-672D-4277-B89A-61F528218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1" name="Text Box 16">
          <a:extLst>
            <a:ext uri="{FF2B5EF4-FFF2-40B4-BE49-F238E27FC236}">
              <a16:creationId xmlns:a16="http://schemas.microsoft.com/office/drawing/2014/main" id="{AFF2BDF4-77C5-4A83-9591-DCB0995CF17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2" name="Text Box 17">
          <a:extLst>
            <a:ext uri="{FF2B5EF4-FFF2-40B4-BE49-F238E27FC236}">
              <a16:creationId xmlns:a16="http://schemas.microsoft.com/office/drawing/2014/main" id="{AC5FBE28-2B79-4E04-A7C4-6814EFEA31E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3" name="Text Box 18">
          <a:extLst>
            <a:ext uri="{FF2B5EF4-FFF2-40B4-BE49-F238E27FC236}">
              <a16:creationId xmlns:a16="http://schemas.microsoft.com/office/drawing/2014/main" id="{B1FDC574-0C57-400A-969E-44BDDFD28E7C}"/>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4" name="Text Box 19">
          <a:extLst>
            <a:ext uri="{FF2B5EF4-FFF2-40B4-BE49-F238E27FC236}">
              <a16:creationId xmlns:a16="http://schemas.microsoft.com/office/drawing/2014/main" id="{E21735AD-ADD9-4AE0-B857-8AD463BAA64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5" name="Text Box 15">
          <a:extLst>
            <a:ext uri="{FF2B5EF4-FFF2-40B4-BE49-F238E27FC236}">
              <a16:creationId xmlns:a16="http://schemas.microsoft.com/office/drawing/2014/main" id="{98E67ED9-6346-4DB6-812D-2622AA615B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6" name="Text Box 15">
          <a:extLst>
            <a:ext uri="{FF2B5EF4-FFF2-40B4-BE49-F238E27FC236}">
              <a16:creationId xmlns:a16="http://schemas.microsoft.com/office/drawing/2014/main" id="{BD27C334-DBA0-4F6C-93A3-340FC53680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7" name="Text Box 15">
          <a:extLst>
            <a:ext uri="{FF2B5EF4-FFF2-40B4-BE49-F238E27FC236}">
              <a16:creationId xmlns:a16="http://schemas.microsoft.com/office/drawing/2014/main" id="{26D4510E-4DE1-4BE7-B363-56CFF6CE8DF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8" name="Text Box 15">
          <a:extLst>
            <a:ext uri="{FF2B5EF4-FFF2-40B4-BE49-F238E27FC236}">
              <a16:creationId xmlns:a16="http://schemas.microsoft.com/office/drawing/2014/main" id="{81C00C36-8297-4308-B5AC-72BDA2E16ED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9" name="Text Box 15">
          <a:extLst>
            <a:ext uri="{FF2B5EF4-FFF2-40B4-BE49-F238E27FC236}">
              <a16:creationId xmlns:a16="http://schemas.microsoft.com/office/drawing/2014/main" id="{21D2C857-970D-4A97-91AE-A9142EA89F7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0" name="Text Box 15">
          <a:extLst>
            <a:ext uri="{FF2B5EF4-FFF2-40B4-BE49-F238E27FC236}">
              <a16:creationId xmlns:a16="http://schemas.microsoft.com/office/drawing/2014/main" id="{AE151AE6-06B9-4623-B897-DCD9A828717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1" name="Text Box 15">
          <a:extLst>
            <a:ext uri="{FF2B5EF4-FFF2-40B4-BE49-F238E27FC236}">
              <a16:creationId xmlns:a16="http://schemas.microsoft.com/office/drawing/2014/main" id="{CD9A988F-8955-4649-9C3A-DD4AFD38316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2" name="Text Box 15">
          <a:extLst>
            <a:ext uri="{FF2B5EF4-FFF2-40B4-BE49-F238E27FC236}">
              <a16:creationId xmlns:a16="http://schemas.microsoft.com/office/drawing/2014/main" id="{D9FE3F0D-E1B6-415D-B79A-55FC139A09AC}"/>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3" name="Text Box 15">
          <a:extLst>
            <a:ext uri="{FF2B5EF4-FFF2-40B4-BE49-F238E27FC236}">
              <a16:creationId xmlns:a16="http://schemas.microsoft.com/office/drawing/2014/main" id="{3FB26C19-4D82-47BF-A251-19CC3E98E18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4" name="Text Box 15">
          <a:extLst>
            <a:ext uri="{FF2B5EF4-FFF2-40B4-BE49-F238E27FC236}">
              <a16:creationId xmlns:a16="http://schemas.microsoft.com/office/drawing/2014/main" id="{1EBFAA6A-47DF-490A-9CA4-654974D0D547}"/>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37AA66EF-D489-42BF-9AC1-33042EE84DA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8E680564-3348-431F-8ED9-1466E8BFD6E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55E50FD7-7A78-4948-BEA4-6694FC45AB6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EE0799A2-EB88-4B2A-98E9-2C7CABF6D5A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79" name="Text Box 16">
          <a:extLst>
            <a:ext uri="{FF2B5EF4-FFF2-40B4-BE49-F238E27FC236}">
              <a16:creationId xmlns:a16="http://schemas.microsoft.com/office/drawing/2014/main" id="{609C4E5D-432E-4308-8651-5F277ED9836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0" name="Text Box 17">
          <a:extLst>
            <a:ext uri="{FF2B5EF4-FFF2-40B4-BE49-F238E27FC236}">
              <a16:creationId xmlns:a16="http://schemas.microsoft.com/office/drawing/2014/main" id="{0AAE668B-8FD5-4DA1-8A3B-272A02F59EE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1" name="Text Box 18">
          <a:extLst>
            <a:ext uri="{FF2B5EF4-FFF2-40B4-BE49-F238E27FC236}">
              <a16:creationId xmlns:a16="http://schemas.microsoft.com/office/drawing/2014/main" id="{ED1C94BE-452C-4CC0-9C1B-FF1B3A66C72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2" name="Text Box 19">
          <a:extLst>
            <a:ext uri="{FF2B5EF4-FFF2-40B4-BE49-F238E27FC236}">
              <a16:creationId xmlns:a16="http://schemas.microsoft.com/office/drawing/2014/main" id="{35E4538B-D15F-43A4-B40C-30309A3E82E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20B7BB34-7C07-4111-999F-A18BEBAAA3E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4" name="Text Box 16">
          <a:extLst>
            <a:ext uri="{FF2B5EF4-FFF2-40B4-BE49-F238E27FC236}">
              <a16:creationId xmlns:a16="http://schemas.microsoft.com/office/drawing/2014/main" id="{5DA473D8-5115-480B-9903-6E51A1C4B34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5" name="Text Box 17">
          <a:extLst>
            <a:ext uri="{FF2B5EF4-FFF2-40B4-BE49-F238E27FC236}">
              <a16:creationId xmlns:a16="http://schemas.microsoft.com/office/drawing/2014/main" id="{809448D1-4D3D-4C52-A418-57FA07A4613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6" name="Text Box 18">
          <a:extLst>
            <a:ext uri="{FF2B5EF4-FFF2-40B4-BE49-F238E27FC236}">
              <a16:creationId xmlns:a16="http://schemas.microsoft.com/office/drawing/2014/main" id="{E01AE411-1955-4D98-8157-9CB0EAF9CDE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7" name="Text Box 19">
          <a:extLst>
            <a:ext uri="{FF2B5EF4-FFF2-40B4-BE49-F238E27FC236}">
              <a16:creationId xmlns:a16="http://schemas.microsoft.com/office/drawing/2014/main" id="{C5BC6EE6-185E-4742-8E21-1BDB08D0E17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C2C859DF-B219-4173-AC73-8CDC03D2DBDF}"/>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9" name="Text Box 15">
          <a:extLst>
            <a:ext uri="{FF2B5EF4-FFF2-40B4-BE49-F238E27FC236}">
              <a16:creationId xmlns:a16="http://schemas.microsoft.com/office/drawing/2014/main" id="{380F4A7E-B76E-4DD3-B63A-EFF905C3AE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0" name="Text Box 15">
          <a:extLst>
            <a:ext uri="{FF2B5EF4-FFF2-40B4-BE49-F238E27FC236}">
              <a16:creationId xmlns:a16="http://schemas.microsoft.com/office/drawing/2014/main" id="{F92B73E4-C984-4D51-A726-981A9DBFF7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1" name="Text Box 15">
          <a:extLst>
            <a:ext uri="{FF2B5EF4-FFF2-40B4-BE49-F238E27FC236}">
              <a16:creationId xmlns:a16="http://schemas.microsoft.com/office/drawing/2014/main" id="{F3EF9A19-858A-4D0C-B171-3D72EC0B15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2" name="Text Box 15">
          <a:extLst>
            <a:ext uri="{FF2B5EF4-FFF2-40B4-BE49-F238E27FC236}">
              <a16:creationId xmlns:a16="http://schemas.microsoft.com/office/drawing/2014/main" id="{BDF7A0A6-29A2-41C7-8C69-F5DEB1E8C8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BF653774-42A1-41C2-991F-0C3DFBF77FD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4" name="Text Box 15">
          <a:extLst>
            <a:ext uri="{FF2B5EF4-FFF2-40B4-BE49-F238E27FC236}">
              <a16:creationId xmlns:a16="http://schemas.microsoft.com/office/drawing/2014/main" id="{C809FFC6-5CC2-45A5-8137-31DF102FAC14}"/>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5" name="Text Box 15">
          <a:extLst>
            <a:ext uri="{FF2B5EF4-FFF2-40B4-BE49-F238E27FC236}">
              <a16:creationId xmlns:a16="http://schemas.microsoft.com/office/drawing/2014/main" id="{09066077-89B9-4D73-9972-6A829E68C4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6" name="Text Box 15">
          <a:extLst>
            <a:ext uri="{FF2B5EF4-FFF2-40B4-BE49-F238E27FC236}">
              <a16:creationId xmlns:a16="http://schemas.microsoft.com/office/drawing/2014/main" id="{2A560EF0-B2CD-4E43-A1B2-0AEFAAE3B1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7" name="Text Box 15">
          <a:extLst>
            <a:ext uri="{FF2B5EF4-FFF2-40B4-BE49-F238E27FC236}">
              <a16:creationId xmlns:a16="http://schemas.microsoft.com/office/drawing/2014/main" id="{AC0AB7B3-3402-40F5-A34D-7485169E2E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8" name="Text Box 15">
          <a:extLst>
            <a:ext uri="{FF2B5EF4-FFF2-40B4-BE49-F238E27FC236}">
              <a16:creationId xmlns:a16="http://schemas.microsoft.com/office/drawing/2014/main" id="{83D6C010-295A-46AF-9F2C-2BBD44AB54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8E71C4BB-D8A4-46C2-A688-A42A6A922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120DB60C-82D7-41D9-A0A0-BAFC71E140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1" name="Text Box 15">
          <a:extLst>
            <a:ext uri="{FF2B5EF4-FFF2-40B4-BE49-F238E27FC236}">
              <a16:creationId xmlns:a16="http://schemas.microsoft.com/office/drawing/2014/main" id="{895B50AD-1660-4DB6-A13A-77D1F4424F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2" name="Text Box 15">
          <a:extLst>
            <a:ext uri="{FF2B5EF4-FFF2-40B4-BE49-F238E27FC236}">
              <a16:creationId xmlns:a16="http://schemas.microsoft.com/office/drawing/2014/main" id="{E159ED72-9D69-41AA-84A6-12C00BE0AB6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3" name="Text Box 15">
          <a:extLst>
            <a:ext uri="{FF2B5EF4-FFF2-40B4-BE49-F238E27FC236}">
              <a16:creationId xmlns:a16="http://schemas.microsoft.com/office/drawing/2014/main" id="{A7888A60-61F7-4E70-976F-BD5B406B06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4" name="Text Box 15">
          <a:extLst>
            <a:ext uri="{FF2B5EF4-FFF2-40B4-BE49-F238E27FC236}">
              <a16:creationId xmlns:a16="http://schemas.microsoft.com/office/drawing/2014/main" id="{2DC0EE31-1B0A-4B59-94B1-02221B7F11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5" name="Text Box 15">
          <a:extLst>
            <a:ext uri="{FF2B5EF4-FFF2-40B4-BE49-F238E27FC236}">
              <a16:creationId xmlns:a16="http://schemas.microsoft.com/office/drawing/2014/main" id="{9D1757AE-B24B-4C8E-BD46-D88EFDD202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6" name="Text Box 15">
          <a:extLst>
            <a:ext uri="{FF2B5EF4-FFF2-40B4-BE49-F238E27FC236}">
              <a16:creationId xmlns:a16="http://schemas.microsoft.com/office/drawing/2014/main" id="{99261494-C2DD-413F-A408-6B655A0558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7" name="Text Box 15">
          <a:extLst>
            <a:ext uri="{FF2B5EF4-FFF2-40B4-BE49-F238E27FC236}">
              <a16:creationId xmlns:a16="http://schemas.microsoft.com/office/drawing/2014/main" id="{460B3C67-AA0E-44ED-8846-DC5D59DB69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8" name="Text Box 15">
          <a:extLst>
            <a:ext uri="{FF2B5EF4-FFF2-40B4-BE49-F238E27FC236}">
              <a16:creationId xmlns:a16="http://schemas.microsoft.com/office/drawing/2014/main" id="{D2AF4C85-DA34-40C7-9F23-4D75578BE5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60E5DC58-62CA-403E-B90B-6F54A0739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DF47455E-6B79-4873-AEF2-F57AF334F68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1" name="Text Box 15">
          <a:extLst>
            <a:ext uri="{FF2B5EF4-FFF2-40B4-BE49-F238E27FC236}">
              <a16:creationId xmlns:a16="http://schemas.microsoft.com/office/drawing/2014/main" id="{D9397B0F-E930-4C41-BFA8-1DC97EAC37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2" name="Text Box 15">
          <a:extLst>
            <a:ext uri="{FF2B5EF4-FFF2-40B4-BE49-F238E27FC236}">
              <a16:creationId xmlns:a16="http://schemas.microsoft.com/office/drawing/2014/main" id="{4549D492-E977-47E8-9C9F-73E7CA0C9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3" name="Text Box 15">
          <a:extLst>
            <a:ext uri="{FF2B5EF4-FFF2-40B4-BE49-F238E27FC236}">
              <a16:creationId xmlns:a16="http://schemas.microsoft.com/office/drawing/2014/main" id="{F49BC3E2-8C9D-49B1-B79B-0F45DC0DE7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4" name="Text Box 15">
          <a:extLst>
            <a:ext uri="{FF2B5EF4-FFF2-40B4-BE49-F238E27FC236}">
              <a16:creationId xmlns:a16="http://schemas.microsoft.com/office/drawing/2014/main" id="{CFCF3383-62C6-4CD3-9150-94D387148B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5" name="Text Box 15">
          <a:extLst>
            <a:ext uri="{FF2B5EF4-FFF2-40B4-BE49-F238E27FC236}">
              <a16:creationId xmlns:a16="http://schemas.microsoft.com/office/drawing/2014/main" id="{4B221147-25C9-43C5-B4CE-6C21BC9A96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6" name="Text Box 15">
          <a:extLst>
            <a:ext uri="{FF2B5EF4-FFF2-40B4-BE49-F238E27FC236}">
              <a16:creationId xmlns:a16="http://schemas.microsoft.com/office/drawing/2014/main" id="{33418975-B425-4427-A747-082009E57B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7" name="Text Box 15">
          <a:extLst>
            <a:ext uri="{FF2B5EF4-FFF2-40B4-BE49-F238E27FC236}">
              <a16:creationId xmlns:a16="http://schemas.microsoft.com/office/drawing/2014/main" id="{77E9ED96-CBB9-4313-BDF0-D62CA66DB0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8" name="Text Box 15">
          <a:extLst>
            <a:ext uri="{FF2B5EF4-FFF2-40B4-BE49-F238E27FC236}">
              <a16:creationId xmlns:a16="http://schemas.microsoft.com/office/drawing/2014/main" id="{22671701-E57F-4332-82B1-578FCB9396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5CE8D825-749A-41FD-A9E2-93C9933A88F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0" name="Text Box 15">
          <a:extLst>
            <a:ext uri="{FF2B5EF4-FFF2-40B4-BE49-F238E27FC236}">
              <a16:creationId xmlns:a16="http://schemas.microsoft.com/office/drawing/2014/main" id="{7126A3BE-4170-45EB-B1A3-E1CC92E54B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1" name="Text Box 15">
          <a:extLst>
            <a:ext uri="{FF2B5EF4-FFF2-40B4-BE49-F238E27FC236}">
              <a16:creationId xmlns:a16="http://schemas.microsoft.com/office/drawing/2014/main" id="{72A43B1A-36EE-4F57-9998-A6175BF64D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2" name="Text Box 15">
          <a:extLst>
            <a:ext uri="{FF2B5EF4-FFF2-40B4-BE49-F238E27FC236}">
              <a16:creationId xmlns:a16="http://schemas.microsoft.com/office/drawing/2014/main" id="{D2346E09-D3FA-4F83-A7D6-AD84C0D1E6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 name="Text Box 15">
          <a:extLst>
            <a:ext uri="{FF2B5EF4-FFF2-40B4-BE49-F238E27FC236}">
              <a16:creationId xmlns:a16="http://schemas.microsoft.com/office/drawing/2014/main" id="{53D9D1A7-FFDA-4F37-96B0-9BE7E594960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 name="Text Box 15">
          <a:extLst>
            <a:ext uri="{FF2B5EF4-FFF2-40B4-BE49-F238E27FC236}">
              <a16:creationId xmlns:a16="http://schemas.microsoft.com/office/drawing/2014/main" id="{DEDAC9CA-BF06-4296-8DAE-E1EB6531FA9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5" name="Text Box 15">
          <a:extLst>
            <a:ext uri="{FF2B5EF4-FFF2-40B4-BE49-F238E27FC236}">
              <a16:creationId xmlns:a16="http://schemas.microsoft.com/office/drawing/2014/main" id="{B8A2EB96-444F-4C64-AD02-925BDD57351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6" name="Text Box 15">
          <a:extLst>
            <a:ext uri="{FF2B5EF4-FFF2-40B4-BE49-F238E27FC236}">
              <a16:creationId xmlns:a16="http://schemas.microsoft.com/office/drawing/2014/main" id="{E5A92512-9B52-44A4-AE55-8D39953F00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3AA3704F-5959-4840-AC84-F142DF63CA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F5DA8260-13C4-4647-8DDD-D7ED3AAD0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 name="Text Box 15">
          <a:extLst>
            <a:ext uri="{FF2B5EF4-FFF2-40B4-BE49-F238E27FC236}">
              <a16:creationId xmlns:a16="http://schemas.microsoft.com/office/drawing/2014/main" id="{7AFACD18-6DB6-47E9-8BDE-0B1CF64215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0" name="Text Box 15">
          <a:extLst>
            <a:ext uri="{FF2B5EF4-FFF2-40B4-BE49-F238E27FC236}">
              <a16:creationId xmlns:a16="http://schemas.microsoft.com/office/drawing/2014/main" id="{D356D6C7-F70C-4330-9810-A474CA9441B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 name="Text Box 15">
          <a:extLst>
            <a:ext uri="{FF2B5EF4-FFF2-40B4-BE49-F238E27FC236}">
              <a16:creationId xmlns:a16="http://schemas.microsoft.com/office/drawing/2014/main" id="{52C91295-7B21-4AE7-A058-12353C3C88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 name="Text Box 15">
          <a:extLst>
            <a:ext uri="{FF2B5EF4-FFF2-40B4-BE49-F238E27FC236}">
              <a16:creationId xmlns:a16="http://schemas.microsoft.com/office/drawing/2014/main" id="{A7179A32-88BA-4184-B004-7C0B745972C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3" name="Text Box 15">
          <a:extLst>
            <a:ext uri="{FF2B5EF4-FFF2-40B4-BE49-F238E27FC236}">
              <a16:creationId xmlns:a16="http://schemas.microsoft.com/office/drawing/2014/main" id="{78156E7B-EA6B-4BCD-82F1-4B2061754D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 name="Text Box 15">
          <a:extLst>
            <a:ext uri="{FF2B5EF4-FFF2-40B4-BE49-F238E27FC236}">
              <a16:creationId xmlns:a16="http://schemas.microsoft.com/office/drawing/2014/main" id="{CC54D8EE-CF6F-423F-8B99-097B2A7085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5" name="Text Box 15">
          <a:extLst>
            <a:ext uri="{FF2B5EF4-FFF2-40B4-BE49-F238E27FC236}">
              <a16:creationId xmlns:a16="http://schemas.microsoft.com/office/drawing/2014/main" id="{F992BE20-290A-40E9-9280-4A71C6848B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6" name="Text Box 15">
          <a:extLst>
            <a:ext uri="{FF2B5EF4-FFF2-40B4-BE49-F238E27FC236}">
              <a16:creationId xmlns:a16="http://schemas.microsoft.com/office/drawing/2014/main" id="{E35CC813-70CA-4BBC-94FD-E3D3E9CD74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A28BD194-D726-4A5D-BE43-2BEF933197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8" name="Text Box 15">
          <a:extLst>
            <a:ext uri="{FF2B5EF4-FFF2-40B4-BE49-F238E27FC236}">
              <a16:creationId xmlns:a16="http://schemas.microsoft.com/office/drawing/2014/main" id="{B1E0D8E6-BDD3-4EDF-8E56-598F03ECD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9" name="Text Box 15">
          <a:extLst>
            <a:ext uri="{FF2B5EF4-FFF2-40B4-BE49-F238E27FC236}">
              <a16:creationId xmlns:a16="http://schemas.microsoft.com/office/drawing/2014/main" id="{5D527DB0-B27F-4C4A-8995-645A9471A1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0" name="Text Box 15">
          <a:extLst>
            <a:ext uri="{FF2B5EF4-FFF2-40B4-BE49-F238E27FC236}">
              <a16:creationId xmlns:a16="http://schemas.microsoft.com/office/drawing/2014/main" id="{C9E7E246-E416-4594-8627-52424E471F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1" name="Text Box 15">
          <a:extLst>
            <a:ext uri="{FF2B5EF4-FFF2-40B4-BE49-F238E27FC236}">
              <a16:creationId xmlns:a16="http://schemas.microsoft.com/office/drawing/2014/main" id="{8A136F63-D7AD-4380-B82B-D8E1B33755D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2" name="Text Box 15">
          <a:extLst>
            <a:ext uri="{FF2B5EF4-FFF2-40B4-BE49-F238E27FC236}">
              <a16:creationId xmlns:a16="http://schemas.microsoft.com/office/drawing/2014/main" id="{164A963C-B901-4130-8C87-E012542043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3" name="Text Box 15">
          <a:extLst>
            <a:ext uri="{FF2B5EF4-FFF2-40B4-BE49-F238E27FC236}">
              <a16:creationId xmlns:a16="http://schemas.microsoft.com/office/drawing/2014/main" id="{75430C6F-F46B-4A7B-B400-24F9B36F307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4" name="Text Box 15">
          <a:extLst>
            <a:ext uri="{FF2B5EF4-FFF2-40B4-BE49-F238E27FC236}">
              <a16:creationId xmlns:a16="http://schemas.microsoft.com/office/drawing/2014/main" id="{6C28516B-645B-434A-BFF8-7A4F24281A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AC9B6E83-8023-4B48-B020-2C1575CC0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A2A73EC7-8FA5-4BC3-916D-7FE7EC50873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7" name="Text Box 15">
          <a:extLst>
            <a:ext uri="{FF2B5EF4-FFF2-40B4-BE49-F238E27FC236}">
              <a16:creationId xmlns:a16="http://schemas.microsoft.com/office/drawing/2014/main" id="{0486CF61-C56D-426A-9A18-234AAC2087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8" name="Text Box 15">
          <a:extLst>
            <a:ext uri="{FF2B5EF4-FFF2-40B4-BE49-F238E27FC236}">
              <a16:creationId xmlns:a16="http://schemas.microsoft.com/office/drawing/2014/main" id="{7F904F37-21F1-42C3-A982-68D9D11C52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9" name="Text Box 15">
          <a:extLst>
            <a:ext uri="{FF2B5EF4-FFF2-40B4-BE49-F238E27FC236}">
              <a16:creationId xmlns:a16="http://schemas.microsoft.com/office/drawing/2014/main" id="{02DDA24D-EF63-4BA4-A22A-CD62C0FA92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0" name="Text Box 15">
          <a:extLst>
            <a:ext uri="{FF2B5EF4-FFF2-40B4-BE49-F238E27FC236}">
              <a16:creationId xmlns:a16="http://schemas.microsoft.com/office/drawing/2014/main" id="{FA92920B-F4BA-4BEB-BD5E-03C2FB6342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1" name="Text Box 15">
          <a:extLst>
            <a:ext uri="{FF2B5EF4-FFF2-40B4-BE49-F238E27FC236}">
              <a16:creationId xmlns:a16="http://schemas.microsoft.com/office/drawing/2014/main" id="{4CD25F0A-77A3-4376-9773-34AB7D8D51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2" name="Text Box 15">
          <a:extLst>
            <a:ext uri="{FF2B5EF4-FFF2-40B4-BE49-F238E27FC236}">
              <a16:creationId xmlns:a16="http://schemas.microsoft.com/office/drawing/2014/main" id="{0C7CD5A8-799C-420D-85EA-01660D940D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3" name="Text Box 15">
          <a:extLst>
            <a:ext uri="{FF2B5EF4-FFF2-40B4-BE49-F238E27FC236}">
              <a16:creationId xmlns:a16="http://schemas.microsoft.com/office/drawing/2014/main" id="{A59E07CF-F848-4C05-9598-EEEEC9F88B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4" name="Text Box 15">
          <a:extLst>
            <a:ext uri="{FF2B5EF4-FFF2-40B4-BE49-F238E27FC236}">
              <a16:creationId xmlns:a16="http://schemas.microsoft.com/office/drawing/2014/main" id="{7AA83647-F400-4DC2-9D6B-6B094C65F6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3907CBF-8C46-45DA-A606-93C5573127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6" name="Text Box 15">
          <a:extLst>
            <a:ext uri="{FF2B5EF4-FFF2-40B4-BE49-F238E27FC236}">
              <a16:creationId xmlns:a16="http://schemas.microsoft.com/office/drawing/2014/main" id="{53C86C91-F344-4700-BE20-8840DA6E8A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7" name="Text Box 15">
          <a:extLst>
            <a:ext uri="{FF2B5EF4-FFF2-40B4-BE49-F238E27FC236}">
              <a16:creationId xmlns:a16="http://schemas.microsoft.com/office/drawing/2014/main" id="{AB7DB7FC-7F5D-4662-8FC2-99335965E3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8" name="Text Box 15">
          <a:extLst>
            <a:ext uri="{FF2B5EF4-FFF2-40B4-BE49-F238E27FC236}">
              <a16:creationId xmlns:a16="http://schemas.microsoft.com/office/drawing/2014/main" id="{3E3157F0-1840-4344-9757-71BF659EE2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9" name="Text Box 15">
          <a:extLst>
            <a:ext uri="{FF2B5EF4-FFF2-40B4-BE49-F238E27FC236}">
              <a16:creationId xmlns:a16="http://schemas.microsoft.com/office/drawing/2014/main" id="{7F74513F-D5EE-4709-8DAF-04F8B73D31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0" name="Text Box 15">
          <a:extLst>
            <a:ext uri="{FF2B5EF4-FFF2-40B4-BE49-F238E27FC236}">
              <a16:creationId xmlns:a16="http://schemas.microsoft.com/office/drawing/2014/main" id="{F9FA44E6-351D-483E-8D7E-AD5E2FAE5F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1" name="Text Box 15">
          <a:extLst>
            <a:ext uri="{FF2B5EF4-FFF2-40B4-BE49-F238E27FC236}">
              <a16:creationId xmlns:a16="http://schemas.microsoft.com/office/drawing/2014/main" id="{70F31726-5E8D-42A2-B003-8D1CDA4CD3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2" name="Text Box 15">
          <a:extLst>
            <a:ext uri="{FF2B5EF4-FFF2-40B4-BE49-F238E27FC236}">
              <a16:creationId xmlns:a16="http://schemas.microsoft.com/office/drawing/2014/main" id="{205E3CF5-4CD0-463E-8735-02EDD4BD6E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9EB8C087-01E5-40F4-8A83-26912C946C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B559F24E-08CD-46C1-8DCE-C0137C5D34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5" name="Text Box 15">
          <a:extLst>
            <a:ext uri="{FF2B5EF4-FFF2-40B4-BE49-F238E27FC236}">
              <a16:creationId xmlns:a16="http://schemas.microsoft.com/office/drawing/2014/main" id="{BF735800-91DA-4157-82B3-29834C53AEE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6" name="Text Box 15">
          <a:extLst>
            <a:ext uri="{FF2B5EF4-FFF2-40B4-BE49-F238E27FC236}">
              <a16:creationId xmlns:a16="http://schemas.microsoft.com/office/drawing/2014/main" id="{9F181C34-9DE5-4A8F-AC4E-6D4C216DA28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7" name="Text Box 15">
          <a:extLst>
            <a:ext uri="{FF2B5EF4-FFF2-40B4-BE49-F238E27FC236}">
              <a16:creationId xmlns:a16="http://schemas.microsoft.com/office/drawing/2014/main" id="{2F0A131F-94C9-4B79-8A74-47C34B728DD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8" name="Text Box 15">
          <a:extLst>
            <a:ext uri="{FF2B5EF4-FFF2-40B4-BE49-F238E27FC236}">
              <a16:creationId xmlns:a16="http://schemas.microsoft.com/office/drawing/2014/main" id="{14F257B9-9102-4B32-BB38-39C019B65A2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9" name="Text Box 15">
          <a:extLst>
            <a:ext uri="{FF2B5EF4-FFF2-40B4-BE49-F238E27FC236}">
              <a16:creationId xmlns:a16="http://schemas.microsoft.com/office/drawing/2014/main" id="{1AB8ED9B-FBBB-401A-B0F2-6F44F33D3A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0" name="Text Box 15">
          <a:extLst>
            <a:ext uri="{FF2B5EF4-FFF2-40B4-BE49-F238E27FC236}">
              <a16:creationId xmlns:a16="http://schemas.microsoft.com/office/drawing/2014/main" id="{CD6FC9A1-1D3E-4035-85E8-8E9381A6FA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1" name="Text Box 15">
          <a:extLst>
            <a:ext uri="{FF2B5EF4-FFF2-40B4-BE49-F238E27FC236}">
              <a16:creationId xmlns:a16="http://schemas.microsoft.com/office/drawing/2014/main" id="{042D07DF-6E4D-4FD1-A928-994E845E34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2" name="Text Box 15">
          <a:extLst>
            <a:ext uri="{FF2B5EF4-FFF2-40B4-BE49-F238E27FC236}">
              <a16:creationId xmlns:a16="http://schemas.microsoft.com/office/drawing/2014/main" id="{FE32D2B8-E655-4E86-86F4-2419686CC4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20350F36-F3F5-4C6B-9B3B-E89D9278A4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4" name="Text Box 15">
          <a:extLst>
            <a:ext uri="{FF2B5EF4-FFF2-40B4-BE49-F238E27FC236}">
              <a16:creationId xmlns:a16="http://schemas.microsoft.com/office/drawing/2014/main" id="{CA509C1E-55F4-43CA-8591-526CE494F29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5" name="Text Box 15">
          <a:extLst>
            <a:ext uri="{FF2B5EF4-FFF2-40B4-BE49-F238E27FC236}">
              <a16:creationId xmlns:a16="http://schemas.microsoft.com/office/drawing/2014/main" id="{3A72D10E-2DEF-4BCF-AAD7-756E906FF7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6" name="Text Box 15">
          <a:extLst>
            <a:ext uri="{FF2B5EF4-FFF2-40B4-BE49-F238E27FC236}">
              <a16:creationId xmlns:a16="http://schemas.microsoft.com/office/drawing/2014/main" id="{FC890EC3-FB34-459E-916F-26A2C88ABC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7" name="Text Box 15">
          <a:extLst>
            <a:ext uri="{FF2B5EF4-FFF2-40B4-BE49-F238E27FC236}">
              <a16:creationId xmlns:a16="http://schemas.microsoft.com/office/drawing/2014/main" id="{284E13F3-8A3F-429A-9083-36FD806204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8" name="Text Box 15">
          <a:extLst>
            <a:ext uri="{FF2B5EF4-FFF2-40B4-BE49-F238E27FC236}">
              <a16:creationId xmlns:a16="http://schemas.microsoft.com/office/drawing/2014/main" id="{90F04D96-DD3D-4155-9B68-7D2F32FD5E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9" name="Text Box 15">
          <a:extLst>
            <a:ext uri="{FF2B5EF4-FFF2-40B4-BE49-F238E27FC236}">
              <a16:creationId xmlns:a16="http://schemas.microsoft.com/office/drawing/2014/main" id="{A7768C46-5DF9-484B-BF8F-C1CCAF6F93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0" name="Text Box 15">
          <a:extLst>
            <a:ext uri="{FF2B5EF4-FFF2-40B4-BE49-F238E27FC236}">
              <a16:creationId xmlns:a16="http://schemas.microsoft.com/office/drawing/2014/main" id="{8A4992D3-95F7-4BCC-A71F-D68CAC2612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179C9495-6268-4BA2-9418-1DC436B496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118FCD3A-8BC0-47F6-96EB-4B967D51F63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3" name="Text Box 15">
          <a:extLst>
            <a:ext uri="{FF2B5EF4-FFF2-40B4-BE49-F238E27FC236}">
              <a16:creationId xmlns:a16="http://schemas.microsoft.com/office/drawing/2014/main" id="{885456C2-AD42-479C-AD52-748230EC26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4" name="Text Box 15">
          <a:extLst>
            <a:ext uri="{FF2B5EF4-FFF2-40B4-BE49-F238E27FC236}">
              <a16:creationId xmlns:a16="http://schemas.microsoft.com/office/drawing/2014/main" id="{2F5928DD-C305-4B7F-A7DF-21FA874521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5" name="Text Box 15">
          <a:extLst>
            <a:ext uri="{FF2B5EF4-FFF2-40B4-BE49-F238E27FC236}">
              <a16:creationId xmlns:a16="http://schemas.microsoft.com/office/drawing/2014/main" id="{8599EDFB-A221-4668-B812-FFED416863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6" name="Text Box 15">
          <a:extLst>
            <a:ext uri="{FF2B5EF4-FFF2-40B4-BE49-F238E27FC236}">
              <a16:creationId xmlns:a16="http://schemas.microsoft.com/office/drawing/2014/main" id="{A8BCED63-59E4-4257-B58D-08DE1DDFA19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7" name="Text Box 15">
          <a:extLst>
            <a:ext uri="{FF2B5EF4-FFF2-40B4-BE49-F238E27FC236}">
              <a16:creationId xmlns:a16="http://schemas.microsoft.com/office/drawing/2014/main" id="{319ED434-B64B-4FDB-83A0-88A28CF790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8" name="Text Box 15">
          <a:extLst>
            <a:ext uri="{FF2B5EF4-FFF2-40B4-BE49-F238E27FC236}">
              <a16:creationId xmlns:a16="http://schemas.microsoft.com/office/drawing/2014/main" id="{9302CF06-87A8-4575-A4EE-41B6365560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9" name="Text Box 15">
          <a:extLst>
            <a:ext uri="{FF2B5EF4-FFF2-40B4-BE49-F238E27FC236}">
              <a16:creationId xmlns:a16="http://schemas.microsoft.com/office/drawing/2014/main" id="{9A47E608-486E-4B03-A1ED-DF4204549C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0" name="Text Box 15">
          <a:extLst>
            <a:ext uri="{FF2B5EF4-FFF2-40B4-BE49-F238E27FC236}">
              <a16:creationId xmlns:a16="http://schemas.microsoft.com/office/drawing/2014/main" id="{3F0D8C7A-19B0-4FA3-987B-0808EC45944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8D0929F5-45ED-4327-9264-BB787EA3D6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2" name="Text Box 15">
          <a:extLst>
            <a:ext uri="{FF2B5EF4-FFF2-40B4-BE49-F238E27FC236}">
              <a16:creationId xmlns:a16="http://schemas.microsoft.com/office/drawing/2014/main" id="{CB5889F1-C275-4281-B1B0-6BE6E56863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3" name="Text Box 15">
          <a:extLst>
            <a:ext uri="{FF2B5EF4-FFF2-40B4-BE49-F238E27FC236}">
              <a16:creationId xmlns:a16="http://schemas.microsoft.com/office/drawing/2014/main" id="{B37BD291-B016-4677-A729-8A0A2822F7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4" name="Text Box 15">
          <a:extLst>
            <a:ext uri="{FF2B5EF4-FFF2-40B4-BE49-F238E27FC236}">
              <a16:creationId xmlns:a16="http://schemas.microsoft.com/office/drawing/2014/main" id="{660C913B-1398-4E2A-A186-2805F0C75F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5" name="Text Box 15">
          <a:extLst>
            <a:ext uri="{FF2B5EF4-FFF2-40B4-BE49-F238E27FC236}">
              <a16:creationId xmlns:a16="http://schemas.microsoft.com/office/drawing/2014/main" id="{03E935E2-64D0-47E0-9A6B-357492756B5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6" name="Text Box 15">
          <a:extLst>
            <a:ext uri="{FF2B5EF4-FFF2-40B4-BE49-F238E27FC236}">
              <a16:creationId xmlns:a16="http://schemas.microsoft.com/office/drawing/2014/main" id="{07435C96-75FC-43B7-AE19-13B6ABFE7F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7" name="Text Box 15">
          <a:extLst>
            <a:ext uri="{FF2B5EF4-FFF2-40B4-BE49-F238E27FC236}">
              <a16:creationId xmlns:a16="http://schemas.microsoft.com/office/drawing/2014/main" id="{BB546B33-9318-446D-9A4C-CBA427BE7DC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8" name="Text Box 15">
          <a:extLst>
            <a:ext uri="{FF2B5EF4-FFF2-40B4-BE49-F238E27FC236}">
              <a16:creationId xmlns:a16="http://schemas.microsoft.com/office/drawing/2014/main" id="{F590E482-19E1-443B-BDEE-56833E1C4A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DF7CFFF7-E06E-402E-B9EA-FEFF6583A5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F8314AE7-ED57-418F-8D1B-E389F7B61B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1" name="Text Box 15">
          <a:extLst>
            <a:ext uri="{FF2B5EF4-FFF2-40B4-BE49-F238E27FC236}">
              <a16:creationId xmlns:a16="http://schemas.microsoft.com/office/drawing/2014/main" id="{0FEC1BDF-F7BB-45A7-8730-736AB78C1C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2" name="Text Box 15">
          <a:extLst>
            <a:ext uri="{FF2B5EF4-FFF2-40B4-BE49-F238E27FC236}">
              <a16:creationId xmlns:a16="http://schemas.microsoft.com/office/drawing/2014/main" id="{3179BC49-8420-4855-8304-B652801A8E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3" name="Text Box 15">
          <a:extLst>
            <a:ext uri="{FF2B5EF4-FFF2-40B4-BE49-F238E27FC236}">
              <a16:creationId xmlns:a16="http://schemas.microsoft.com/office/drawing/2014/main" id="{BD538238-A46C-480E-A007-A54C74E62FD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4" name="Text Box 15">
          <a:extLst>
            <a:ext uri="{FF2B5EF4-FFF2-40B4-BE49-F238E27FC236}">
              <a16:creationId xmlns:a16="http://schemas.microsoft.com/office/drawing/2014/main" id="{34FAE7E5-3135-4321-B077-C4148D5EF8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5" name="Text Box 15">
          <a:extLst>
            <a:ext uri="{FF2B5EF4-FFF2-40B4-BE49-F238E27FC236}">
              <a16:creationId xmlns:a16="http://schemas.microsoft.com/office/drawing/2014/main" id="{4348B1D6-28E8-432F-BA68-85912AE0BE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6" name="Text Box 15">
          <a:extLst>
            <a:ext uri="{FF2B5EF4-FFF2-40B4-BE49-F238E27FC236}">
              <a16:creationId xmlns:a16="http://schemas.microsoft.com/office/drawing/2014/main" id="{2E3AEA7C-7197-45B9-8F3B-52DA89F8E6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7" name="Text Box 15">
          <a:extLst>
            <a:ext uri="{FF2B5EF4-FFF2-40B4-BE49-F238E27FC236}">
              <a16:creationId xmlns:a16="http://schemas.microsoft.com/office/drawing/2014/main" id="{78588241-F838-4B51-BFB0-539A193C3A6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8" name="Text Box 15">
          <a:extLst>
            <a:ext uri="{FF2B5EF4-FFF2-40B4-BE49-F238E27FC236}">
              <a16:creationId xmlns:a16="http://schemas.microsoft.com/office/drawing/2014/main" id="{C2821B12-F0EA-4A5C-946D-7617CF3D2D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660F5062-DCA6-4004-80E8-183E290BD5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0" name="Text Box 15">
          <a:extLst>
            <a:ext uri="{FF2B5EF4-FFF2-40B4-BE49-F238E27FC236}">
              <a16:creationId xmlns:a16="http://schemas.microsoft.com/office/drawing/2014/main" id="{DEE78CAA-2DE8-43D4-8CAE-4A952F7BF80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1" name="Text Box 15">
          <a:extLst>
            <a:ext uri="{FF2B5EF4-FFF2-40B4-BE49-F238E27FC236}">
              <a16:creationId xmlns:a16="http://schemas.microsoft.com/office/drawing/2014/main" id="{5B0307B5-634E-4029-B4FB-663758FD25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2" name="Text Box 15">
          <a:extLst>
            <a:ext uri="{FF2B5EF4-FFF2-40B4-BE49-F238E27FC236}">
              <a16:creationId xmlns:a16="http://schemas.microsoft.com/office/drawing/2014/main" id="{AA077B18-33B9-47F4-8E36-DE662BAC2B9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3" name="Text Box 15">
          <a:extLst>
            <a:ext uri="{FF2B5EF4-FFF2-40B4-BE49-F238E27FC236}">
              <a16:creationId xmlns:a16="http://schemas.microsoft.com/office/drawing/2014/main" id="{5D6B2154-FED7-4AA6-B4C9-04B6B01CA7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4" name="Text Box 15">
          <a:extLst>
            <a:ext uri="{FF2B5EF4-FFF2-40B4-BE49-F238E27FC236}">
              <a16:creationId xmlns:a16="http://schemas.microsoft.com/office/drawing/2014/main" id="{F68D7A0E-DD2C-47DA-891E-8F9DBD56D9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5" name="Text Box 15">
          <a:extLst>
            <a:ext uri="{FF2B5EF4-FFF2-40B4-BE49-F238E27FC236}">
              <a16:creationId xmlns:a16="http://schemas.microsoft.com/office/drawing/2014/main" id="{394BABD2-8347-4794-B404-A2B02A1635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6" name="Text Box 15">
          <a:extLst>
            <a:ext uri="{FF2B5EF4-FFF2-40B4-BE49-F238E27FC236}">
              <a16:creationId xmlns:a16="http://schemas.microsoft.com/office/drawing/2014/main" id="{93EC6DC0-5E39-4C00-A249-B42FDA971B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D5E5E7FD-2C4A-450B-AEBA-DD8525C6E32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5FB8AF4D-61E1-4120-87AF-A9D507EDE1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9" name="Text Box 15">
          <a:extLst>
            <a:ext uri="{FF2B5EF4-FFF2-40B4-BE49-F238E27FC236}">
              <a16:creationId xmlns:a16="http://schemas.microsoft.com/office/drawing/2014/main" id="{479B2E4C-39E5-4650-9D30-BBD32537441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0" name="Text Box 15">
          <a:extLst>
            <a:ext uri="{FF2B5EF4-FFF2-40B4-BE49-F238E27FC236}">
              <a16:creationId xmlns:a16="http://schemas.microsoft.com/office/drawing/2014/main" id="{5D5ED348-1B98-4F7E-BE6E-A3A98C698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1" name="Text Box 15">
          <a:extLst>
            <a:ext uri="{FF2B5EF4-FFF2-40B4-BE49-F238E27FC236}">
              <a16:creationId xmlns:a16="http://schemas.microsoft.com/office/drawing/2014/main" id="{B60B4FCE-CC67-47F4-A93D-87B5868E5F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2" name="Text Box 15">
          <a:extLst>
            <a:ext uri="{FF2B5EF4-FFF2-40B4-BE49-F238E27FC236}">
              <a16:creationId xmlns:a16="http://schemas.microsoft.com/office/drawing/2014/main" id="{449190D9-5216-44AF-ACA1-328C3184F04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3" name="Text Box 15">
          <a:extLst>
            <a:ext uri="{FF2B5EF4-FFF2-40B4-BE49-F238E27FC236}">
              <a16:creationId xmlns:a16="http://schemas.microsoft.com/office/drawing/2014/main" id="{16710FCC-CC55-45D6-90E3-CA2A7E38FD3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4" name="Text Box 15">
          <a:extLst>
            <a:ext uri="{FF2B5EF4-FFF2-40B4-BE49-F238E27FC236}">
              <a16:creationId xmlns:a16="http://schemas.microsoft.com/office/drawing/2014/main" id="{A6D6D398-4D1E-4C0F-B155-117D0D80877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5" name="Text Box 15">
          <a:extLst>
            <a:ext uri="{FF2B5EF4-FFF2-40B4-BE49-F238E27FC236}">
              <a16:creationId xmlns:a16="http://schemas.microsoft.com/office/drawing/2014/main" id="{74393D72-0F7D-4C97-8682-944AA4E47D4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6" name="Text Box 15">
          <a:extLst>
            <a:ext uri="{FF2B5EF4-FFF2-40B4-BE49-F238E27FC236}">
              <a16:creationId xmlns:a16="http://schemas.microsoft.com/office/drawing/2014/main" id="{D0D89E57-5FB5-4A37-BFF5-C30A5CC91B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C7BD504-4A52-494F-814F-85A891AFAF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8" name="Text Box 15">
          <a:extLst>
            <a:ext uri="{FF2B5EF4-FFF2-40B4-BE49-F238E27FC236}">
              <a16:creationId xmlns:a16="http://schemas.microsoft.com/office/drawing/2014/main" id="{EE6CEA95-9D5F-40F2-A006-ADA408223A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9" name="Text Box 15">
          <a:extLst>
            <a:ext uri="{FF2B5EF4-FFF2-40B4-BE49-F238E27FC236}">
              <a16:creationId xmlns:a16="http://schemas.microsoft.com/office/drawing/2014/main" id="{56CDCC22-2940-47AB-B58A-40F9784AA7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0" name="Text Box 15">
          <a:extLst>
            <a:ext uri="{FF2B5EF4-FFF2-40B4-BE49-F238E27FC236}">
              <a16:creationId xmlns:a16="http://schemas.microsoft.com/office/drawing/2014/main" id="{AB4636AE-A4D2-43EC-A75D-D29F773198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1" name="Text Box 15">
          <a:extLst>
            <a:ext uri="{FF2B5EF4-FFF2-40B4-BE49-F238E27FC236}">
              <a16:creationId xmlns:a16="http://schemas.microsoft.com/office/drawing/2014/main" id="{954BCCB7-915E-4F48-BD3A-04F717DED9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2" name="Text Box 15">
          <a:extLst>
            <a:ext uri="{FF2B5EF4-FFF2-40B4-BE49-F238E27FC236}">
              <a16:creationId xmlns:a16="http://schemas.microsoft.com/office/drawing/2014/main" id="{066CF5D4-95A2-4AE0-A94E-4A16EF3B6BF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3" name="Text Box 15">
          <a:extLst>
            <a:ext uri="{FF2B5EF4-FFF2-40B4-BE49-F238E27FC236}">
              <a16:creationId xmlns:a16="http://schemas.microsoft.com/office/drawing/2014/main" id="{066EF339-E1CF-4E96-A0BC-068545A43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4" name="Text Box 15">
          <a:extLst>
            <a:ext uri="{FF2B5EF4-FFF2-40B4-BE49-F238E27FC236}">
              <a16:creationId xmlns:a16="http://schemas.microsoft.com/office/drawing/2014/main" id="{83EDD6CD-BDD1-44C9-968C-A49077D3504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A9DDEF2C-9C7A-4E11-AC31-3C8E7756D4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A61C5552-D503-4F76-971E-DC939952A18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7" name="Text Box 15">
          <a:extLst>
            <a:ext uri="{FF2B5EF4-FFF2-40B4-BE49-F238E27FC236}">
              <a16:creationId xmlns:a16="http://schemas.microsoft.com/office/drawing/2014/main" id="{CC0446A7-CD4A-4BCA-BDA0-B175D43FD2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8" name="Text Box 15">
          <a:extLst>
            <a:ext uri="{FF2B5EF4-FFF2-40B4-BE49-F238E27FC236}">
              <a16:creationId xmlns:a16="http://schemas.microsoft.com/office/drawing/2014/main" id="{6193DECB-17E1-4513-9C1B-DDF5942981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9" name="Text Box 15">
          <a:extLst>
            <a:ext uri="{FF2B5EF4-FFF2-40B4-BE49-F238E27FC236}">
              <a16:creationId xmlns:a16="http://schemas.microsoft.com/office/drawing/2014/main" id="{062EF08A-E2EA-4AAB-8101-285D8064C1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0" name="Text Box 15">
          <a:extLst>
            <a:ext uri="{FF2B5EF4-FFF2-40B4-BE49-F238E27FC236}">
              <a16:creationId xmlns:a16="http://schemas.microsoft.com/office/drawing/2014/main" id="{A740765E-D2B7-4AE0-BAFD-EC5BCCA29D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1" name="Text Box 15">
          <a:extLst>
            <a:ext uri="{FF2B5EF4-FFF2-40B4-BE49-F238E27FC236}">
              <a16:creationId xmlns:a16="http://schemas.microsoft.com/office/drawing/2014/main" id="{123DF9F1-ABD4-43F6-A404-3C03600A424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2" name="Text Box 15">
          <a:extLst>
            <a:ext uri="{FF2B5EF4-FFF2-40B4-BE49-F238E27FC236}">
              <a16:creationId xmlns:a16="http://schemas.microsoft.com/office/drawing/2014/main" id="{16DE1D2A-06FF-4865-B431-6015483D6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3" name="Text Box 15">
          <a:extLst>
            <a:ext uri="{FF2B5EF4-FFF2-40B4-BE49-F238E27FC236}">
              <a16:creationId xmlns:a16="http://schemas.microsoft.com/office/drawing/2014/main" id="{7C24D417-E2B4-4EC6-9C7D-C5757C5F79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4" name="Text Box 15">
          <a:extLst>
            <a:ext uri="{FF2B5EF4-FFF2-40B4-BE49-F238E27FC236}">
              <a16:creationId xmlns:a16="http://schemas.microsoft.com/office/drawing/2014/main" id="{8E89912F-AA89-47B5-BBC1-9C3BBF364F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29377A97-5D33-4593-81C3-3CFB618EA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6" name="Text Box 15">
          <a:extLst>
            <a:ext uri="{FF2B5EF4-FFF2-40B4-BE49-F238E27FC236}">
              <a16:creationId xmlns:a16="http://schemas.microsoft.com/office/drawing/2014/main" id="{0FC0DA03-D082-473B-88F0-45BAF694D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7" name="Text Box 15">
          <a:extLst>
            <a:ext uri="{FF2B5EF4-FFF2-40B4-BE49-F238E27FC236}">
              <a16:creationId xmlns:a16="http://schemas.microsoft.com/office/drawing/2014/main" id="{9E175E29-520D-4FFD-A2F3-9F3CB42C632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8" name="Text Box 15">
          <a:extLst>
            <a:ext uri="{FF2B5EF4-FFF2-40B4-BE49-F238E27FC236}">
              <a16:creationId xmlns:a16="http://schemas.microsoft.com/office/drawing/2014/main" id="{B0FE2E2F-5E7A-4F04-B3F9-09CDA82849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9" name="Text Box 15">
          <a:extLst>
            <a:ext uri="{FF2B5EF4-FFF2-40B4-BE49-F238E27FC236}">
              <a16:creationId xmlns:a16="http://schemas.microsoft.com/office/drawing/2014/main" id="{909369FD-6782-424A-8CEA-2F17078FCF2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0" name="Text Box 15">
          <a:extLst>
            <a:ext uri="{FF2B5EF4-FFF2-40B4-BE49-F238E27FC236}">
              <a16:creationId xmlns:a16="http://schemas.microsoft.com/office/drawing/2014/main" id="{CB44A778-4C38-475C-9100-79F25E12C5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1" name="Text Box 15">
          <a:extLst>
            <a:ext uri="{FF2B5EF4-FFF2-40B4-BE49-F238E27FC236}">
              <a16:creationId xmlns:a16="http://schemas.microsoft.com/office/drawing/2014/main" id="{1A14B476-6CC7-492F-99B2-D7A67FE4424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2" name="Text Box 15">
          <a:extLst>
            <a:ext uri="{FF2B5EF4-FFF2-40B4-BE49-F238E27FC236}">
              <a16:creationId xmlns:a16="http://schemas.microsoft.com/office/drawing/2014/main" id="{AFC35498-0570-4FB9-B6B0-9D985CC684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9D700B6C-520C-4000-86AD-43A121A1A31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9B6351C9-433E-40C3-8BFA-3D8FDC6353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5" name="Text Box 15">
          <a:extLst>
            <a:ext uri="{FF2B5EF4-FFF2-40B4-BE49-F238E27FC236}">
              <a16:creationId xmlns:a16="http://schemas.microsoft.com/office/drawing/2014/main" id="{29416B58-482D-4140-8E90-1EE5BE369E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6" name="Text Box 15">
          <a:extLst>
            <a:ext uri="{FF2B5EF4-FFF2-40B4-BE49-F238E27FC236}">
              <a16:creationId xmlns:a16="http://schemas.microsoft.com/office/drawing/2014/main" id="{FA4D459C-6125-489A-AC87-AF6676FE0B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7" name="Text Box 15">
          <a:extLst>
            <a:ext uri="{FF2B5EF4-FFF2-40B4-BE49-F238E27FC236}">
              <a16:creationId xmlns:a16="http://schemas.microsoft.com/office/drawing/2014/main" id="{4CEEDACA-6532-4FCF-AC58-2E80276E52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8" name="Text Box 15">
          <a:extLst>
            <a:ext uri="{FF2B5EF4-FFF2-40B4-BE49-F238E27FC236}">
              <a16:creationId xmlns:a16="http://schemas.microsoft.com/office/drawing/2014/main" id="{3E878697-B028-4268-BCBC-488EF2276CF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9" name="Text Box 15">
          <a:extLst>
            <a:ext uri="{FF2B5EF4-FFF2-40B4-BE49-F238E27FC236}">
              <a16:creationId xmlns:a16="http://schemas.microsoft.com/office/drawing/2014/main" id="{0E48F6EB-D371-4CE2-8278-AE05E318AB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0" name="Text Box 15">
          <a:extLst>
            <a:ext uri="{FF2B5EF4-FFF2-40B4-BE49-F238E27FC236}">
              <a16:creationId xmlns:a16="http://schemas.microsoft.com/office/drawing/2014/main" id="{9E248FD2-CEEB-462D-A79E-F537B064F3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1" name="Text Box 15">
          <a:extLst>
            <a:ext uri="{FF2B5EF4-FFF2-40B4-BE49-F238E27FC236}">
              <a16:creationId xmlns:a16="http://schemas.microsoft.com/office/drawing/2014/main" id="{C25C2F11-B3E0-4E2E-82CB-B129E42C55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2" name="Text Box 15">
          <a:extLst>
            <a:ext uri="{FF2B5EF4-FFF2-40B4-BE49-F238E27FC236}">
              <a16:creationId xmlns:a16="http://schemas.microsoft.com/office/drawing/2014/main" id="{054E30DF-7E57-4A73-A070-CB0F495140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AAC565E2-FDBC-4A32-98A2-2A2FEE84CB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4" name="Text Box 15">
          <a:extLst>
            <a:ext uri="{FF2B5EF4-FFF2-40B4-BE49-F238E27FC236}">
              <a16:creationId xmlns:a16="http://schemas.microsoft.com/office/drawing/2014/main" id="{27484F0D-33E1-4FAB-B356-D22D6B33BB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5" name="Text Box 15">
          <a:extLst>
            <a:ext uri="{FF2B5EF4-FFF2-40B4-BE49-F238E27FC236}">
              <a16:creationId xmlns:a16="http://schemas.microsoft.com/office/drawing/2014/main" id="{3923A134-D2F0-498E-9045-D31CE9E7C3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6" name="Text Box 15">
          <a:extLst>
            <a:ext uri="{FF2B5EF4-FFF2-40B4-BE49-F238E27FC236}">
              <a16:creationId xmlns:a16="http://schemas.microsoft.com/office/drawing/2014/main" id="{D08BFA9E-61C2-4367-94ED-2779285709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7" name="Text Box 15">
          <a:extLst>
            <a:ext uri="{FF2B5EF4-FFF2-40B4-BE49-F238E27FC236}">
              <a16:creationId xmlns:a16="http://schemas.microsoft.com/office/drawing/2014/main" id="{8B522C77-DEA8-46BC-833A-EFA513CDE4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8" name="Text Box 15">
          <a:extLst>
            <a:ext uri="{FF2B5EF4-FFF2-40B4-BE49-F238E27FC236}">
              <a16:creationId xmlns:a16="http://schemas.microsoft.com/office/drawing/2014/main" id="{E316636F-9DD2-4CE0-92F7-4946D20FFE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9" name="Text Box 15">
          <a:extLst>
            <a:ext uri="{FF2B5EF4-FFF2-40B4-BE49-F238E27FC236}">
              <a16:creationId xmlns:a16="http://schemas.microsoft.com/office/drawing/2014/main" id="{C843831D-4F06-473F-98BD-04468D89D4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0" name="Text Box 15">
          <a:extLst>
            <a:ext uri="{FF2B5EF4-FFF2-40B4-BE49-F238E27FC236}">
              <a16:creationId xmlns:a16="http://schemas.microsoft.com/office/drawing/2014/main" id="{6180636B-FA25-44E7-A4AD-624214BEDB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93D2A6BA-0B8D-4B92-B1F6-42D6345145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A47674F0-1494-4CDB-9CC7-28940BB0B2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3" name="Text Box 15">
          <a:extLst>
            <a:ext uri="{FF2B5EF4-FFF2-40B4-BE49-F238E27FC236}">
              <a16:creationId xmlns:a16="http://schemas.microsoft.com/office/drawing/2014/main" id="{D3933BDA-0F06-450C-BDF8-1CA3B81B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4" name="Text Box 15">
          <a:extLst>
            <a:ext uri="{FF2B5EF4-FFF2-40B4-BE49-F238E27FC236}">
              <a16:creationId xmlns:a16="http://schemas.microsoft.com/office/drawing/2014/main" id="{C843370C-D66D-4B2C-BC28-9007D8E4A8A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5" name="Text Box 15">
          <a:extLst>
            <a:ext uri="{FF2B5EF4-FFF2-40B4-BE49-F238E27FC236}">
              <a16:creationId xmlns:a16="http://schemas.microsoft.com/office/drawing/2014/main" id="{463CEE2B-B5AA-4F02-BF93-A511F7997A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6" name="Text Box 15">
          <a:extLst>
            <a:ext uri="{FF2B5EF4-FFF2-40B4-BE49-F238E27FC236}">
              <a16:creationId xmlns:a16="http://schemas.microsoft.com/office/drawing/2014/main" id="{04E4C92A-1ADF-40B3-A6F7-4E28AFCD98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7" name="Text Box 15">
          <a:extLst>
            <a:ext uri="{FF2B5EF4-FFF2-40B4-BE49-F238E27FC236}">
              <a16:creationId xmlns:a16="http://schemas.microsoft.com/office/drawing/2014/main" id="{16EEE9A3-6B12-4B98-BD8E-533799F6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8" name="Text Box 15">
          <a:extLst>
            <a:ext uri="{FF2B5EF4-FFF2-40B4-BE49-F238E27FC236}">
              <a16:creationId xmlns:a16="http://schemas.microsoft.com/office/drawing/2014/main" id="{23B56155-6396-438B-9346-059833969B2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9" name="Text Box 15">
          <a:extLst>
            <a:ext uri="{FF2B5EF4-FFF2-40B4-BE49-F238E27FC236}">
              <a16:creationId xmlns:a16="http://schemas.microsoft.com/office/drawing/2014/main" id="{677A0DFA-27C0-44A7-958C-3F49CA055A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0" name="Text Box 15">
          <a:extLst>
            <a:ext uri="{FF2B5EF4-FFF2-40B4-BE49-F238E27FC236}">
              <a16:creationId xmlns:a16="http://schemas.microsoft.com/office/drawing/2014/main" id="{EA64A18D-89FD-4F6F-B152-0B9CBF7E50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755278F8-A607-413A-AAB3-284E516D34D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2" name="Text Box 15">
          <a:extLst>
            <a:ext uri="{FF2B5EF4-FFF2-40B4-BE49-F238E27FC236}">
              <a16:creationId xmlns:a16="http://schemas.microsoft.com/office/drawing/2014/main" id="{6AE9284E-BE8A-49C1-8BCB-5F92C37A06C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3" name="Text Box 15">
          <a:extLst>
            <a:ext uri="{FF2B5EF4-FFF2-40B4-BE49-F238E27FC236}">
              <a16:creationId xmlns:a16="http://schemas.microsoft.com/office/drawing/2014/main" id="{0DBFB88C-2892-4CA5-92D9-156175A4064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4" name="Text Box 15">
          <a:extLst>
            <a:ext uri="{FF2B5EF4-FFF2-40B4-BE49-F238E27FC236}">
              <a16:creationId xmlns:a16="http://schemas.microsoft.com/office/drawing/2014/main" id="{289FD1A6-DD6B-446E-9294-CF893E1730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5" name="Text Box 15">
          <a:extLst>
            <a:ext uri="{FF2B5EF4-FFF2-40B4-BE49-F238E27FC236}">
              <a16:creationId xmlns:a16="http://schemas.microsoft.com/office/drawing/2014/main" id="{BFFB37E4-89AE-4C0D-B763-5918E53EE02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6" name="Text Box 15">
          <a:extLst>
            <a:ext uri="{FF2B5EF4-FFF2-40B4-BE49-F238E27FC236}">
              <a16:creationId xmlns:a16="http://schemas.microsoft.com/office/drawing/2014/main" id="{6F656344-611E-42A0-B02F-69CB24330A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7" name="Text Box 15">
          <a:extLst>
            <a:ext uri="{FF2B5EF4-FFF2-40B4-BE49-F238E27FC236}">
              <a16:creationId xmlns:a16="http://schemas.microsoft.com/office/drawing/2014/main" id="{E0685488-E17B-4609-A6C0-FDAF82258C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8" name="Text Box 15">
          <a:extLst>
            <a:ext uri="{FF2B5EF4-FFF2-40B4-BE49-F238E27FC236}">
              <a16:creationId xmlns:a16="http://schemas.microsoft.com/office/drawing/2014/main" id="{6DBDF7B2-EF83-46D5-847E-0FD0A0545F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E1D050B5-3F16-444C-ACAC-F0B30E0D90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CB2CAB9D-A36F-48D2-8267-9F784E09B6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1" name="Text Box 15">
          <a:extLst>
            <a:ext uri="{FF2B5EF4-FFF2-40B4-BE49-F238E27FC236}">
              <a16:creationId xmlns:a16="http://schemas.microsoft.com/office/drawing/2014/main" id="{2EAAAAF1-9E54-4F9E-B64A-41AF51903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2" name="Text Box 15">
          <a:extLst>
            <a:ext uri="{FF2B5EF4-FFF2-40B4-BE49-F238E27FC236}">
              <a16:creationId xmlns:a16="http://schemas.microsoft.com/office/drawing/2014/main" id="{3371141C-F73F-4667-954C-7A2A5C1A96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3" name="Text Box 15">
          <a:extLst>
            <a:ext uri="{FF2B5EF4-FFF2-40B4-BE49-F238E27FC236}">
              <a16:creationId xmlns:a16="http://schemas.microsoft.com/office/drawing/2014/main" id="{B1B7C885-6FDD-495D-AE1C-3D054CC2C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4" name="Text Box 15">
          <a:extLst>
            <a:ext uri="{FF2B5EF4-FFF2-40B4-BE49-F238E27FC236}">
              <a16:creationId xmlns:a16="http://schemas.microsoft.com/office/drawing/2014/main" id="{BEA2B431-B802-4CBC-9566-E53B6163A6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5" name="Text Box 15">
          <a:extLst>
            <a:ext uri="{FF2B5EF4-FFF2-40B4-BE49-F238E27FC236}">
              <a16:creationId xmlns:a16="http://schemas.microsoft.com/office/drawing/2014/main" id="{75A8D25B-3571-4145-A6D1-AB3DA1B645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6" name="Text Box 15">
          <a:extLst>
            <a:ext uri="{FF2B5EF4-FFF2-40B4-BE49-F238E27FC236}">
              <a16:creationId xmlns:a16="http://schemas.microsoft.com/office/drawing/2014/main" id="{456E88B6-6D9E-48D4-AF75-24F72CB5A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7" name="Text Box 15">
          <a:extLst>
            <a:ext uri="{FF2B5EF4-FFF2-40B4-BE49-F238E27FC236}">
              <a16:creationId xmlns:a16="http://schemas.microsoft.com/office/drawing/2014/main" id="{3D78448A-7456-4538-9D2A-3317855FBBF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8" name="Text Box 15">
          <a:extLst>
            <a:ext uri="{FF2B5EF4-FFF2-40B4-BE49-F238E27FC236}">
              <a16:creationId xmlns:a16="http://schemas.microsoft.com/office/drawing/2014/main" id="{28199723-4D95-4CE7-885D-A4C3BD9FD1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A5AEBDE-3303-4ACE-9B15-1BC8ADF970B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0" name="Text Box 15">
          <a:extLst>
            <a:ext uri="{FF2B5EF4-FFF2-40B4-BE49-F238E27FC236}">
              <a16:creationId xmlns:a16="http://schemas.microsoft.com/office/drawing/2014/main" id="{8DCD9B09-FF2F-40C2-8F5D-5E652D5524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1" name="Text Box 15">
          <a:extLst>
            <a:ext uri="{FF2B5EF4-FFF2-40B4-BE49-F238E27FC236}">
              <a16:creationId xmlns:a16="http://schemas.microsoft.com/office/drawing/2014/main" id="{10153C4E-D2BC-4AC0-8AB3-4FF02009E3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2" name="Text Box 15">
          <a:extLst>
            <a:ext uri="{FF2B5EF4-FFF2-40B4-BE49-F238E27FC236}">
              <a16:creationId xmlns:a16="http://schemas.microsoft.com/office/drawing/2014/main" id="{B15CEABD-3310-4193-B692-6FD810B354B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3" name="Text Box 15">
          <a:extLst>
            <a:ext uri="{FF2B5EF4-FFF2-40B4-BE49-F238E27FC236}">
              <a16:creationId xmlns:a16="http://schemas.microsoft.com/office/drawing/2014/main" id="{9C7A5197-A9BE-42B8-8DCD-A93E800A2C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4" name="Text Box 15">
          <a:extLst>
            <a:ext uri="{FF2B5EF4-FFF2-40B4-BE49-F238E27FC236}">
              <a16:creationId xmlns:a16="http://schemas.microsoft.com/office/drawing/2014/main" id="{37FAD96C-50C6-4F67-A959-6D4EDD4AD8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5" name="Text Box 15">
          <a:extLst>
            <a:ext uri="{FF2B5EF4-FFF2-40B4-BE49-F238E27FC236}">
              <a16:creationId xmlns:a16="http://schemas.microsoft.com/office/drawing/2014/main" id="{EEC17A3C-C7B0-4BEB-86BE-DE627C2D44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6" name="Text Box 15">
          <a:extLst>
            <a:ext uri="{FF2B5EF4-FFF2-40B4-BE49-F238E27FC236}">
              <a16:creationId xmlns:a16="http://schemas.microsoft.com/office/drawing/2014/main" id="{F53B2AD3-BBFF-490E-BF6D-76F5B9DA6A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AE93F2FC-72DC-466C-B97D-50156E4BBED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BC1B4DC1-E732-4208-8CBD-C9C4D64010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9" name="Text Box 15">
          <a:extLst>
            <a:ext uri="{FF2B5EF4-FFF2-40B4-BE49-F238E27FC236}">
              <a16:creationId xmlns:a16="http://schemas.microsoft.com/office/drawing/2014/main" id="{F39142B0-7937-401A-9085-C28CFF1BB6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0" name="Text Box 15">
          <a:extLst>
            <a:ext uri="{FF2B5EF4-FFF2-40B4-BE49-F238E27FC236}">
              <a16:creationId xmlns:a16="http://schemas.microsoft.com/office/drawing/2014/main" id="{C6ED0B02-452F-43D1-89B2-85F59AF987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1" name="Text Box 15">
          <a:extLst>
            <a:ext uri="{FF2B5EF4-FFF2-40B4-BE49-F238E27FC236}">
              <a16:creationId xmlns:a16="http://schemas.microsoft.com/office/drawing/2014/main" id="{CC38BF25-71AC-4C36-914C-3582CEE9DA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2" name="Text Box 15">
          <a:extLst>
            <a:ext uri="{FF2B5EF4-FFF2-40B4-BE49-F238E27FC236}">
              <a16:creationId xmlns:a16="http://schemas.microsoft.com/office/drawing/2014/main" id="{941198F8-A815-4062-BC02-484314692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3" name="Text Box 15">
          <a:extLst>
            <a:ext uri="{FF2B5EF4-FFF2-40B4-BE49-F238E27FC236}">
              <a16:creationId xmlns:a16="http://schemas.microsoft.com/office/drawing/2014/main" id="{49B1AF73-DB5A-4C18-BC07-BA88E49AB4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4" name="Text Box 15">
          <a:extLst>
            <a:ext uri="{FF2B5EF4-FFF2-40B4-BE49-F238E27FC236}">
              <a16:creationId xmlns:a16="http://schemas.microsoft.com/office/drawing/2014/main" id="{E2EE0A56-296E-4A64-8908-87A96E1202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5" name="Text Box 15">
          <a:extLst>
            <a:ext uri="{FF2B5EF4-FFF2-40B4-BE49-F238E27FC236}">
              <a16:creationId xmlns:a16="http://schemas.microsoft.com/office/drawing/2014/main" id="{B962B5F0-282F-452E-BEBC-118BDD94B62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6" name="Text Box 15">
          <a:extLst>
            <a:ext uri="{FF2B5EF4-FFF2-40B4-BE49-F238E27FC236}">
              <a16:creationId xmlns:a16="http://schemas.microsoft.com/office/drawing/2014/main" id="{DBA90283-E068-4AA8-87C0-757216E238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43C5D4A4-9846-40C3-A5AA-117FD4BA14E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8" name="Text Box 15">
          <a:extLst>
            <a:ext uri="{FF2B5EF4-FFF2-40B4-BE49-F238E27FC236}">
              <a16:creationId xmlns:a16="http://schemas.microsoft.com/office/drawing/2014/main" id="{CEF62234-290B-4F47-9328-C29D21A08D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9" name="Text Box 15">
          <a:extLst>
            <a:ext uri="{FF2B5EF4-FFF2-40B4-BE49-F238E27FC236}">
              <a16:creationId xmlns:a16="http://schemas.microsoft.com/office/drawing/2014/main" id="{966409F5-CBD9-4781-84CD-81A5464A4F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0" name="Text Box 15">
          <a:extLst>
            <a:ext uri="{FF2B5EF4-FFF2-40B4-BE49-F238E27FC236}">
              <a16:creationId xmlns:a16="http://schemas.microsoft.com/office/drawing/2014/main" id="{AFAB1152-39F9-4301-87EA-917BF89624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1" name="Text Box 15">
          <a:extLst>
            <a:ext uri="{FF2B5EF4-FFF2-40B4-BE49-F238E27FC236}">
              <a16:creationId xmlns:a16="http://schemas.microsoft.com/office/drawing/2014/main" id="{D2151C3B-CA5C-41B5-83C2-AB9B2EC033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2" name="Text Box 15">
          <a:extLst>
            <a:ext uri="{FF2B5EF4-FFF2-40B4-BE49-F238E27FC236}">
              <a16:creationId xmlns:a16="http://schemas.microsoft.com/office/drawing/2014/main" id="{A6133E9B-3D60-4FB0-9330-31B3FD70FF8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3" name="Text Box 15">
          <a:extLst>
            <a:ext uri="{FF2B5EF4-FFF2-40B4-BE49-F238E27FC236}">
              <a16:creationId xmlns:a16="http://schemas.microsoft.com/office/drawing/2014/main" id="{39E410AC-1AFB-48BE-ACF3-AF2612F374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4" name="Text Box 15">
          <a:extLst>
            <a:ext uri="{FF2B5EF4-FFF2-40B4-BE49-F238E27FC236}">
              <a16:creationId xmlns:a16="http://schemas.microsoft.com/office/drawing/2014/main" id="{5B873934-D2F8-45E0-B694-EB63D37D79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17AEB34B-E087-454C-8CC5-390DEBF53B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145EE315-6C29-43B2-9620-72059071DD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7" name="Text Box 15">
          <a:extLst>
            <a:ext uri="{FF2B5EF4-FFF2-40B4-BE49-F238E27FC236}">
              <a16:creationId xmlns:a16="http://schemas.microsoft.com/office/drawing/2014/main" id="{1FEE92A6-C9E3-4DE1-B12B-2C03C0D2ED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8" name="Text Box 15">
          <a:extLst>
            <a:ext uri="{FF2B5EF4-FFF2-40B4-BE49-F238E27FC236}">
              <a16:creationId xmlns:a16="http://schemas.microsoft.com/office/drawing/2014/main" id="{DB26D9E0-1BF1-436C-82C0-E1065C18CA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9" name="Text Box 15">
          <a:extLst>
            <a:ext uri="{FF2B5EF4-FFF2-40B4-BE49-F238E27FC236}">
              <a16:creationId xmlns:a16="http://schemas.microsoft.com/office/drawing/2014/main" id="{C20E2910-25D9-43A5-A336-EE07FDE97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0" name="Text Box 15">
          <a:extLst>
            <a:ext uri="{FF2B5EF4-FFF2-40B4-BE49-F238E27FC236}">
              <a16:creationId xmlns:a16="http://schemas.microsoft.com/office/drawing/2014/main" id="{EAF3A6FE-3B8B-46E8-BA16-6224B4958E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1" name="Text Box 15">
          <a:extLst>
            <a:ext uri="{FF2B5EF4-FFF2-40B4-BE49-F238E27FC236}">
              <a16:creationId xmlns:a16="http://schemas.microsoft.com/office/drawing/2014/main" id="{B33FCB09-709C-428E-BD0D-2E7F439C95C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2" name="Text Box 15">
          <a:extLst>
            <a:ext uri="{FF2B5EF4-FFF2-40B4-BE49-F238E27FC236}">
              <a16:creationId xmlns:a16="http://schemas.microsoft.com/office/drawing/2014/main" id="{95EA9DB4-ADB1-415B-B5BA-D53FA8D6F6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3" name="Text Box 15">
          <a:extLst>
            <a:ext uri="{FF2B5EF4-FFF2-40B4-BE49-F238E27FC236}">
              <a16:creationId xmlns:a16="http://schemas.microsoft.com/office/drawing/2014/main" id="{04947EE8-2A42-4226-8EE5-02B89E44A8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4" name="Text Box 15">
          <a:extLst>
            <a:ext uri="{FF2B5EF4-FFF2-40B4-BE49-F238E27FC236}">
              <a16:creationId xmlns:a16="http://schemas.microsoft.com/office/drawing/2014/main" id="{65A47710-091E-4CE8-92E4-F4DBE59474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335F8EC7-862B-433C-8207-8547123893C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6" name="Text Box 15">
          <a:extLst>
            <a:ext uri="{FF2B5EF4-FFF2-40B4-BE49-F238E27FC236}">
              <a16:creationId xmlns:a16="http://schemas.microsoft.com/office/drawing/2014/main" id="{D0FC48FB-38BC-4DB9-BC85-89A09073F1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7" name="Text Box 15">
          <a:extLst>
            <a:ext uri="{FF2B5EF4-FFF2-40B4-BE49-F238E27FC236}">
              <a16:creationId xmlns:a16="http://schemas.microsoft.com/office/drawing/2014/main" id="{7D8B1BEA-4F74-47FA-93DF-8715B31D50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8" name="Text Box 15">
          <a:extLst>
            <a:ext uri="{FF2B5EF4-FFF2-40B4-BE49-F238E27FC236}">
              <a16:creationId xmlns:a16="http://schemas.microsoft.com/office/drawing/2014/main" id="{4DB3F2C2-8FA3-4409-96B3-E8DB0EA75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9" name="Text Box 15">
          <a:extLst>
            <a:ext uri="{FF2B5EF4-FFF2-40B4-BE49-F238E27FC236}">
              <a16:creationId xmlns:a16="http://schemas.microsoft.com/office/drawing/2014/main" id="{F01EAB77-9F8F-4162-8C2B-E849D19525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0" name="Text Box 15">
          <a:extLst>
            <a:ext uri="{FF2B5EF4-FFF2-40B4-BE49-F238E27FC236}">
              <a16:creationId xmlns:a16="http://schemas.microsoft.com/office/drawing/2014/main" id="{EB90EB52-0A28-4179-877E-2CDFC895160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1" name="Text Box 15">
          <a:extLst>
            <a:ext uri="{FF2B5EF4-FFF2-40B4-BE49-F238E27FC236}">
              <a16:creationId xmlns:a16="http://schemas.microsoft.com/office/drawing/2014/main" id="{69DABB74-918F-4CBB-B746-9BE305AA5D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2" name="Text Box 15">
          <a:extLst>
            <a:ext uri="{FF2B5EF4-FFF2-40B4-BE49-F238E27FC236}">
              <a16:creationId xmlns:a16="http://schemas.microsoft.com/office/drawing/2014/main" id="{19030767-EDD3-4B82-8915-AA4DBC05E71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9D2FF7EA-721D-4E81-97E2-EF73B48551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BD3D4784-018C-492E-895E-759A2F609A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5" name="Text Box 15">
          <a:extLst>
            <a:ext uri="{FF2B5EF4-FFF2-40B4-BE49-F238E27FC236}">
              <a16:creationId xmlns:a16="http://schemas.microsoft.com/office/drawing/2014/main" id="{53CBCBB9-6D53-4E7A-B29A-160DC55B9A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6" name="Text Box 15">
          <a:extLst>
            <a:ext uri="{FF2B5EF4-FFF2-40B4-BE49-F238E27FC236}">
              <a16:creationId xmlns:a16="http://schemas.microsoft.com/office/drawing/2014/main" id="{C2BC8A61-17E6-4E2E-BD22-0EB24D2E4B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7" name="Text Box 15">
          <a:extLst>
            <a:ext uri="{FF2B5EF4-FFF2-40B4-BE49-F238E27FC236}">
              <a16:creationId xmlns:a16="http://schemas.microsoft.com/office/drawing/2014/main" id="{FAAF95D9-EA62-4346-B615-9801A545F0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8" name="Text Box 15">
          <a:extLst>
            <a:ext uri="{FF2B5EF4-FFF2-40B4-BE49-F238E27FC236}">
              <a16:creationId xmlns:a16="http://schemas.microsoft.com/office/drawing/2014/main" id="{0B3197F1-FB32-4960-8C61-B91A19AB54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9" name="Text Box 15">
          <a:extLst>
            <a:ext uri="{FF2B5EF4-FFF2-40B4-BE49-F238E27FC236}">
              <a16:creationId xmlns:a16="http://schemas.microsoft.com/office/drawing/2014/main" id="{24512CD2-B530-403D-B9A1-FCBC0B752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0" name="Text Box 15">
          <a:extLst>
            <a:ext uri="{FF2B5EF4-FFF2-40B4-BE49-F238E27FC236}">
              <a16:creationId xmlns:a16="http://schemas.microsoft.com/office/drawing/2014/main" id="{1163D03E-9F8B-4C32-BA06-3571510C0E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1" name="Text Box 15">
          <a:extLst>
            <a:ext uri="{FF2B5EF4-FFF2-40B4-BE49-F238E27FC236}">
              <a16:creationId xmlns:a16="http://schemas.microsoft.com/office/drawing/2014/main" id="{F961E6DA-95C4-416F-915C-C856DC9D79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2" name="Text Box 15">
          <a:extLst>
            <a:ext uri="{FF2B5EF4-FFF2-40B4-BE49-F238E27FC236}">
              <a16:creationId xmlns:a16="http://schemas.microsoft.com/office/drawing/2014/main" id="{E4AFEC06-1807-40BA-8E8A-966678B144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F4866587-49DA-4B79-9C34-F838C02218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4" name="Text Box 15">
          <a:extLst>
            <a:ext uri="{FF2B5EF4-FFF2-40B4-BE49-F238E27FC236}">
              <a16:creationId xmlns:a16="http://schemas.microsoft.com/office/drawing/2014/main" id="{66EB362F-F0EA-42CC-A120-A4FD4337E5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5" name="Text Box 15">
          <a:extLst>
            <a:ext uri="{FF2B5EF4-FFF2-40B4-BE49-F238E27FC236}">
              <a16:creationId xmlns:a16="http://schemas.microsoft.com/office/drawing/2014/main" id="{5890A4BA-9C26-4FF3-B616-D116BFF924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6" name="Text Box 15">
          <a:extLst>
            <a:ext uri="{FF2B5EF4-FFF2-40B4-BE49-F238E27FC236}">
              <a16:creationId xmlns:a16="http://schemas.microsoft.com/office/drawing/2014/main" id="{BCF8494E-FFFC-46AB-BB12-6CD5D101F9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7" name="Text Box 15">
          <a:extLst>
            <a:ext uri="{FF2B5EF4-FFF2-40B4-BE49-F238E27FC236}">
              <a16:creationId xmlns:a16="http://schemas.microsoft.com/office/drawing/2014/main" id="{13F1B464-5FD1-4878-92CB-6F11DBD186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8" name="Text Box 15">
          <a:extLst>
            <a:ext uri="{FF2B5EF4-FFF2-40B4-BE49-F238E27FC236}">
              <a16:creationId xmlns:a16="http://schemas.microsoft.com/office/drawing/2014/main" id="{1CC94CBF-27B0-4DF6-9843-AB56178CB8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9" name="Text Box 15">
          <a:extLst>
            <a:ext uri="{FF2B5EF4-FFF2-40B4-BE49-F238E27FC236}">
              <a16:creationId xmlns:a16="http://schemas.microsoft.com/office/drawing/2014/main" id="{5DA04C25-58F5-448C-9100-7706B399A3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0" name="Text Box 15">
          <a:extLst>
            <a:ext uri="{FF2B5EF4-FFF2-40B4-BE49-F238E27FC236}">
              <a16:creationId xmlns:a16="http://schemas.microsoft.com/office/drawing/2014/main" id="{FEA4B175-1A48-41F8-A8E9-74AB6798DC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2E7D8967-D8BF-486B-814D-D9A82028665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E35FF1A5-8758-4094-B8E6-0E2ACBE691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3" name="Text Box 15">
          <a:extLst>
            <a:ext uri="{FF2B5EF4-FFF2-40B4-BE49-F238E27FC236}">
              <a16:creationId xmlns:a16="http://schemas.microsoft.com/office/drawing/2014/main" id="{5F06C55E-6A74-4F4A-9C09-4CC73A648D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4" name="Text Box 15">
          <a:extLst>
            <a:ext uri="{FF2B5EF4-FFF2-40B4-BE49-F238E27FC236}">
              <a16:creationId xmlns:a16="http://schemas.microsoft.com/office/drawing/2014/main" id="{E59879BB-2B76-45B4-B93F-BE41792CA4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5" name="Text Box 15">
          <a:extLst>
            <a:ext uri="{FF2B5EF4-FFF2-40B4-BE49-F238E27FC236}">
              <a16:creationId xmlns:a16="http://schemas.microsoft.com/office/drawing/2014/main" id="{E0390B6D-EDCB-4721-8094-72FD08C1A74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6" name="Text Box 15">
          <a:extLst>
            <a:ext uri="{FF2B5EF4-FFF2-40B4-BE49-F238E27FC236}">
              <a16:creationId xmlns:a16="http://schemas.microsoft.com/office/drawing/2014/main" id="{ABA98292-DACD-4535-B71A-87933C387B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7" name="Text Box 15">
          <a:extLst>
            <a:ext uri="{FF2B5EF4-FFF2-40B4-BE49-F238E27FC236}">
              <a16:creationId xmlns:a16="http://schemas.microsoft.com/office/drawing/2014/main" id="{07D461A4-C57F-4ACE-95B0-163AC56DEF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8" name="Text Box 15">
          <a:extLst>
            <a:ext uri="{FF2B5EF4-FFF2-40B4-BE49-F238E27FC236}">
              <a16:creationId xmlns:a16="http://schemas.microsoft.com/office/drawing/2014/main" id="{52CE526B-3849-4256-BAEE-F4E0876DDF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9" name="Text Box 15">
          <a:extLst>
            <a:ext uri="{FF2B5EF4-FFF2-40B4-BE49-F238E27FC236}">
              <a16:creationId xmlns:a16="http://schemas.microsoft.com/office/drawing/2014/main" id="{FD892BE8-DA04-4D07-AA73-80BB428C0F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0" name="Text Box 15">
          <a:extLst>
            <a:ext uri="{FF2B5EF4-FFF2-40B4-BE49-F238E27FC236}">
              <a16:creationId xmlns:a16="http://schemas.microsoft.com/office/drawing/2014/main" id="{6E83CC93-E765-43C3-A2B4-A3B5464E35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86E6F71C-FD75-4875-8804-BBEC238B734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2" name="Text Box 15">
          <a:extLst>
            <a:ext uri="{FF2B5EF4-FFF2-40B4-BE49-F238E27FC236}">
              <a16:creationId xmlns:a16="http://schemas.microsoft.com/office/drawing/2014/main" id="{E09BCA58-3808-48E7-8E05-E44635E1C2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3" name="Text Box 15">
          <a:extLst>
            <a:ext uri="{FF2B5EF4-FFF2-40B4-BE49-F238E27FC236}">
              <a16:creationId xmlns:a16="http://schemas.microsoft.com/office/drawing/2014/main" id="{61DB83E8-2102-40F8-B3D8-FE573BCDE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4" name="Text Box 15">
          <a:extLst>
            <a:ext uri="{FF2B5EF4-FFF2-40B4-BE49-F238E27FC236}">
              <a16:creationId xmlns:a16="http://schemas.microsoft.com/office/drawing/2014/main" id="{C71900E7-3645-4A6F-B147-470E19B4A9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5" name="Text Box 15">
          <a:extLst>
            <a:ext uri="{FF2B5EF4-FFF2-40B4-BE49-F238E27FC236}">
              <a16:creationId xmlns:a16="http://schemas.microsoft.com/office/drawing/2014/main" id="{17660870-FF94-4E37-B873-0B0C6125AAA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6" name="Text Box 15">
          <a:extLst>
            <a:ext uri="{FF2B5EF4-FFF2-40B4-BE49-F238E27FC236}">
              <a16:creationId xmlns:a16="http://schemas.microsoft.com/office/drawing/2014/main" id="{309B3E6C-2840-4AC4-912B-06835D080C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7" name="Text Box 15">
          <a:extLst>
            <a:ext uri="{FF2B5EF4-FFF2-40B4-BE49-F238E27FC236}">
              <a16:creationId xmlns:a16="http://schemas.microsoft.com/office/drawing/2014/main" id="{CDBB6789-6F9E-4A42-AA20-1046EF90D3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8" name="Text Box 15">
          <a:extLst>
            <a:ext uri="{FF2B5EF4-FFF2-40B4-BE49-F238E27FC236}">
              <a16:creationId xmlns:a16="http://schemas.microsoft.com/office/drawing/2014/main" id="{B6D86B35-E3CF-4FED-B289-0B74718DEE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7262BE16-D1C6-4A76-BE73-C0779D4406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C016881F-83C0-42F1-8EF4-F0D7BEFF26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1" name="Text Box 15">
          <a:extLst>
            <a:ext uri="{FF2B5EF4-FFF2-40B4-BE49-F238E27FC236}">
              <a16:creationId xmlns:a16="http://schemas.microsoft.com/office/drawing/2014/main" id="{89ECD522-FD89-4758-81E1-9ECED9DCBC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2" name="Text Box 15">
          <a:extLst>
            <a:ext uri="{FF2B5EF4-FFF2-40B4-BE49-F238E27FC236}">
              <a16:creationId xmlns:a16="http://schemas.microsoft.com/office/drawing/2014/main" id="{1C3EDB8A-BF8A-4613-94F9-BD764E8840E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3" name="Text Box 15">
          <a:extLst>
            <a:ext uri="{FF2B5EF4-FFF2-40B4-BE49-F238E27FC236}">
              <a16:creationId xmlns:a16="http://schemas.microsoft.com/office/drawing/2014/main" id="{98611053-4A54-48DA-A940-453CE9DD70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4" name="Text Box 15">
          <a:extLst>
            <a:ext uri="{FF2B5EF4-FFF2-40B4-BE49-F238E27FC236}">
              <a16:creationId xmlns:a16="http://schemas.microsoft.com/office/drawing/2014/main" id="{6212A9D1-D4EB-49D0-A142-F1605183BB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5" name="Text Box 15">
          <a:extLst>
            <a:ext uri="{FF2B5EF4-FFF2-40B4-BE49-F238E27FC236}">
              <a16:creationId xmlns:a16="http://schemas.microsoft.com/office/drawing/2014/main" id="{62B3FCB4-EEE9-45E0-B969-BDD1BB24209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6" name="Text Box 15">
          <a:extLst>
            <a:ext uri="{FF2B5EF4-FFF2-40B4-BE49-F238E27FC236}">
              <a16:creationId xmlns:a16="http://schemas.microsoft.com/office/drawing/2014/main" id="{4B269BEF-ED65-4A06-9DA6-70F22E0C2E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7" name="Text Box 15">
          <a:extLst>
            <a:ext uri="{FF2B5EF4-FFF2-40B4-BE49-F238E27FC236}">
              <a16:creationId xmlns:a16="http://schemas.microsoft.com/office/drawing/2014/main" id="{4435D259-74C5-4551-81AC-C400C3F779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8" name="Text Box 15">
          <a:extLst>
            <a:ext uri="{FF2B5EF4-FFF2-40B4-BE49-F238E27FC236}">
              <a16:creationId xmlns:a16="http://schemas.microsoft.com/office/drawing/2014/main" id="{C8EB1FC6-7C8B-491F-A0D1-553E971AFB2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8899D6B8-105D-4687-B49C-8B382CFE19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0" name="Text Box 15">
          <a:extLst>
            <a:ext uri="{FF2B5EF4-FFF2-40B4-BE49-F238E27FC236}">
              <a16:creationId xmlns:a16="http://schemas.microsoft.com/office/drawing/2014/main" id="{7DA23414-4B8D-42CF-9DF1-1CE7D46F0A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1" name="Text Box 15">
          <a:extLst>
            <a:ext uri="{FF2B5EF4-FFF2-40B4-BE49-F238E27FC236}">
              <a16:creationId xmlns:a16="http://schemas.microsoft.com/office/drawing/2014/main" id="{4DE7E7CD-1ADC-44D1-AE29-436B962CB3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2" name="Text Box 15">
          <a:extLst>
            <a:ext uri="{FF2B5EF4-FFF2-40B4-BE49-F238E27FC236}">
              <a16:creationId xmlns:a16="http://schemas.microsoft.com/office/drawing/2014/main" id="{F2973D8D-E966-41C1-B2FA-4C6DD4F827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3" name="Text Box 15">
          <a:extLst>
            <a:ext uri="{FF2B5EF4-FFF2-40B4-BE49-F238E27FC236}">
              <a16:creationId xmlns:a16="http://schemas.microsoft.com/office/drawing/2014/main" id="{546D942A-C4AD-42EF-A1C1-7F2380DE952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4" name="Text Box 15">
          <a:extLst>
            <a:ext uri="{FF2B5EF4-FFF2-40B4-BE49-F238E27FC236}">
              <a16:creationId xmlns:a16="http://schemas.microsoft.com/office/drawing/2014/main" id="{062EF6B4-E590-49CC-9F28-90138A1455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5" name="Text Box 15">
          <a:extLst>
            <a:ext uri="{FF2B5EF4-FFF2-40B4-BE49-F238E27FC236}">
              <a16:creationId xmlns:a16="http://schemas.microsoft.com/office/drawing/2014/main" id="{23D33D85-7376-4C93-B37A-F99ED5514C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6" name="Text Box 15">
          <a:extLst>
            <a:ext uri="{FF2B5EF4-FFF2-40B4-BE49-F238E27FC236}">
              <a16:creationId xmlns:a16="http://schemas.microsoft.com/office/drawing/2014/main" id="{E48E2F06-F9A0-428C-842C-28C5BB33E7B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EB18C41A-FD83-4A2C-BCC4-7805761D25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F7DACFFB-7050-4258-99A8-D05E77C0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9" name="Text Box 15">
          <a:extLst>
            <a:ext uri="{FF2B5EF4-FFF2-40B4-BE49-F238E27FC236}">
              <a16:creationId xmlns:a16="http://schemas.microsoft.com/office/drawing/2014/main" id="{ABEFA854-DA37-4472-A108-20017CFFE7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0" name="Text Box 15">
          <a:extLst>
            <a:ext uri="{FF2B5EF4-FFF2-40B4-BE49-F238E27FC236}">
              <a16:creationId xmlns:a16="http://schemas.microsoft.com/office/drawing/2014/main" id="{F7CD50C4-3F2E-4079-9D6B-90A995A913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1" name="Text Box 15">
          <a:extLst>
            <a:ext uri="{FF2B5EF4-FFF2-40B4-BE49-F238E27FC236}">
              <a16:creationId xmlns:a16="http://schemas.microsoft.com/office/drawing/2014/main" id="{DCD2FA31-CDBF-48DF-93F0-3BCE4739B17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2" name="Text Box 15">
          <a:extLst>
            <a:ext uri="{FF2B5EF4-FFF2-40B4-BE49-F238E27FC236}">
              <a16:creationId xmlns:a16="http://schemas.microsoft.com/office/drawing/2014/main" id="{FBCD1D81-5B49-4D2D-A834-D4E01EA50A3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3" name="Text Box 15">
          <a:extLst>
            <a:ext uri="{FF2B5EF4-FFF2-40B4-BE49-F238E27FC236}">
              <a16:creationId xmlns:a16="http://schemas.microsoft.com/office/drawing/2014/main" id="{4B92AF82-AFAE-4242-BC2F-B2A1315C1E3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4" name="Text Box 15">
          <a:extLst>
            <a:ext uri="{FF2B5EF4-FFF2-40B4-BE49-F238E27FC236}">
              <a16:creationId xmlns:a16="http://schemas.microsoft.com/office/drawing/2014/main" id="{6175FF3B-7F28-463A-83AD-17B802959E0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5" name="Text Box 15">
          <a:extLst>
            <a:ext uri="{FF2B5EF4-FFF2-40B4-BE49-F238E27FC236}">
              <a16:creationId xmlns:a16="http://schemas.microsoft.com/office/drawing/2014/main" id="{29C73D2D-A3FB-4983-9E80-551E1EF6D8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6" name="Text Box 15">
          <a:extLst>
            <a:ext uri="{FF2B5EF4-FFF2-40B4-BE49-F238E27FC236}">
              <a16:creationId xmlns:a16="http://schemas.microsoft.com/office/drawing/2014/main" id="{28D50581-798A-4EAF-8C6B-B2EA2E660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75A5A892-3457-4160-9E03-4AE554AF9EE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8" name="Text Box 15">
          <a:extLst>
            <a:ext uri="{FF2B5EF4-FFF2-40B4-BE49-F238E27FC236}">
              <a16:creationId xmlns:a16="http://schemas.microsoft.com/office/drawing/2014/main" id="{DCE5F2CA-D555-4164-B0B6-57DFA755B8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9" name="Text Box 15">
          <a:extLst>
            <a:ext uri="{FF2B5EF4-FFF2-40B4-BE49-F238E27FC236}">
              <a16:creationId xmlns:a16="http://schemas.microsoft.com/office/drawing/2014/main" id="{86669504-DBBD-4F29-88CA-98D133829E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0" name="Text Box 15">
          <a:extLst>
            <a:ext uri="{FF2B5EF4-FFF2-40B4-BE49-F238E27FC236}">
              <a16:creationId xmlns:a16="http://schemas.microsoft.com/office/drawing/2014/main" id="{44BA752E-F19B-4F33-9B7A-9AD7FF2F30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1" name="Text Box 15">
          <a:extLst>
            <a:ext uri="{FF2B5EF4-FFF2-40B4-BE49-F238E27FC236}">
              <a16:creationId xmlns:a16="http://schemas.microsoft.com/office/drawing/2014/main" id="{5511922E-3323-4CF6-9247-0DC434D0E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2" name="Text Box 15">
          <a:extLst>
            <a:ext uri="{FF2B5EF4-FFF2-40B4-BE49-F238E27FC236}">
              <a16:creationId xmlns:a16="http://schemas.microsoft.com/office/drawing/2014/main" id="{70295E87-57EB-4120-B13D-4C06813FEB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3" name="Text Box 15">
          <a:extLst>
            <a:ext uri="{FF2B5EF4-FFF2-40B4-BE49-F238E27FC236}">
              <a16:creationId xmlns:a16="http://schemas.microsoft.com/office/drawing/2014/main" id="{6D4D58F3-4790-4506-A157-AA23CF7BE0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4" name="Text Box 15">
          <a:extLst>
            <a:ext uri="{FF2B5EF4-FFF2-40B4-BE49-F238E27FC236}">
              <a16:creationId xmlns:a16="http://schemas.microsoft.com/office/drawing/2014/main" id="{69751DDD-C14F-413A-918A-93EB59E7615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D593723-D2B6-44F7-9172-5CA0E4D68F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96FB9324-BAC8-4E82-9F7F-E347BBFAEEE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7" name="Text Box 15">
          <a:extLst>
            <a:ext uri="{FF2B5EF4-FFF2-40B4-BE49-F238E27FC236}">
              <a16:creationId xmlns:a16="http://schemas.microsoft.com/office/drawing/2014/main" id="{A2C58D00-752C-4F4F-8F03-76F22BBDD30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8" name="Text Box 15">
          <a:extLst>
            <a:ext uri="{FF2B5EF4-FFF2-40B4-BE49-F238E27FC236}">
              <a16:creationId xmlns:a16="http://schemas.microsoft.com/office/drawing/2014/main" id="{62727714-84BD-417A-9518-16FB7A753B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9" name="Text Box 15">
          <a:extLst>
            <a:ext uri="{FF2B5EF4-FFF2-40B4-BE49-F238E27FC236}">
              <a16:creationId xmlns:a16="http://schemas.microsoft.com/office/drawing/2014/main" id="{A710593B-1B15-4CAD-9E8A-86DF653425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0" name="Text Box 15">
          <a:extLst>
            <a:ext uri="{FF2B5EF4-FFF2-40B4-BE49-F238E27FC236}">
              <a16:creationId xmlns:a16="http://schemas.microsoft.com/office/drawing/2014/main" id="{14BA629F-88DC-4F16-8C57-53F05A8732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1" name="Text Box 15">
          <a:extLst>
            <a:ext uri="{FF2B5EF4-FFF2-40B4-BE49-F238E27FC236}">
              <a16:creationId xmlns:a16="http://schemas.microsoft.com/office/drawing/2014/main" id="{0FE7A49D-1818-4F73-8148-9B027F633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2" name="Text Box 15">
          <a:extLst>
            <a:ext uri="{FF2B5EF4-FFF2-40B4-BE49-F238E27FC236}">
              <a16:creationId xmlns:a16="http://schemas.microsoft.com/office/drawing/2014/main" id="{F0AC8461-17FF-488A-9628-2F20D96D86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3" name="Text Box 15">
          <a:extLst>
            <a:ext uri="{FF2B5EF4-FFF2-40B4-BE49-F238E27FC236}">
              <a16:creationId xmlns:a16="http://schemas.microsoft.com/office/drawing/2014/main" id="{D7F002EF-E015-45C7-B9E6-0F5CE1F075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4" name="Text Box 15">
          <a:extLst>
            <a:ext uri="{FF2B5EF4-FFF2-40B4-BE49-F238E27FC236}">
              <a16:creationId xmlns:a16="http://schemas.microsoft.com/office/drawing/2014/main" id="{F95BB3A8-5057-4849-A90F-3155AD3B97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A092E4EB-FFB0-4525-9B04-CF52033C26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6" name="Text Box 15">
          <a:extLst>
            <a:ext uri="{FF2B5EF4-FFF2-40B4-BE49-F238E27FC236}">
              <a16:creationId xmlns:a16="http://schemas.microsoft.com/office/drawing/2014/main" id="{8F92F1B5-B050-466B-A4C7-79C922B8D2E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7" name="Text Box 15">
          <a:extLst>
            <a:ext uri="{FF2B5EF4-FFF2-40B4-BE49-F238E27FC236}">
              <a16:creationId xmlns:a16="http://schemas.microsoft.com/office/drawing/2014/main" id="{3D5FE79C-D031-4CA3-8A5A-04947D12FD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8" name="Text Box 15">
          <a:extLst>
            <a:ext uri="{FF2B5EF4-FFF2-40B4-BE49-F238E27FC236}">
              <a16:creationId xmlns:a16="http://schemas.microsoft.com/office/drawing/2014/main" id="{C65C05B1-C6E7-4BA4-B091-2040557819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9" name="Text Box 15">
          <a:extLst>
            <a:ext uri="{FF2B5EF4-FFF2-40B4-BE49-F238E27FC236}">
              <a16:creationId xmlns:a16="http://schemas.microsoft.com/office/drawing/2014/main" id="{F4757FAC-E286-4405-92AB-3D61BD23CC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0" name="Text Box 15">
          <a:extLst>
            <a:ext uri="{FF2B5EF4-FFF2-40B4-BE49-F238E27FC236}">
              <a16:creationId xmlns:a16="http://schemas.microsoft.com/office/drawing/2014/main" id="{4B8A4FE4-0D63-4610-8A3C-FBE1F60FA9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1" name="Text Box 15">
          <a:extLst>
            <a:ext uri="{FF2B5EF4-FFF2-40B4-BE49-F238E27FC236}">
              <a16:creationId xmlns:a16="http://schemas.microsoft.com/office/drawing/2014/main" id="{AB6B794D-C5AD-4367-8607-7CFD51924E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2" name="Text Box 15">
          <a:extLst>
            <a:ext uri="{FF2B5EF4-FFF2-40B4-BE49-F238E27FC236}">
              <a16:creationId xmlns:a16="http://schemas.microsoft.com/office/drawing/2014/main" id="{52595170-37CE-476F-9EC5-C4BFE4C26C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B70497EC-8D62-43D7-BA8F-FEAFE0260B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1B067218-8F81-42B8-89ED-18C41D8C95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5" name="Text Box 15">
          <a:extLst>
            <a:ext uri="{FF2B5EF4-FFF2-40B4-BE49-F238E27FC236}">
              <a16:creationId xmlns:a16="http://schemas.microsoft.com/office/drawing/2014/main" id="{1ACE32E5-EC4B-444B-B94D-30B789689D8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6" name="Text Box 15">
          <a:extLst>
            <a:ext uri="{FF2B5EF4-FFF2-40B4-BE49-F238E27FC236}">
              <a16:creationId xmlns:a16="http://schemas.microsoft.com/office/drawing/2014/main" id="{EE99EC4F-4680-4F6A-897D-061D45E83B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7" name="Text Box 15">
          <a:extLst>
            <a:ext uri="{FF2B5EF4-FFF2-40B4-BE49-F238E27FC236}">
              <a16:creationId xmlns:a16="http://schemas.microsoft.com/office/drawing/2014/main" id="{57934F44-E8A9-466B-86EF-90B90CDD3A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8" name="Text Box 15">
          <a:extLst>
            <a:ext uri="{FF2B5EF4-FFF2-40B4-BE49-F238E27FC236}">
              <a16:creationId xmlns:a16="http://schemas.microsoft.com/office/drawing/2014/main" id="{7037EC41-D039-4641-BF49-12F168A21E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9" name="Text Box 15">
          <a:extLst>
            <a:ext uri="{FF2B5EF4-FFF2-40B4-BE49-F238E27FC236}">
              <a16:creationId xmlns:a16="http://schemas.microsoft.com/office/drawing/2014/main" id="{B1A8FCF3-1DC9-4CD1-AF13-8A72A8447B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0" name="Text Box 15">
          <a:extLst>
            <a:ext uri="{FF2B5EF4-FFF2-40B4-BE49-F238E27FC236}">
              <a16:creationId xmlns:a16="http://schemas.microsoft.com/office/drawing/2014/main" id="{532035D7-6816-479E-B1C2-C0B5EC3A47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1" name="Text Box 15">
          <a:extLst>
            <a:ext uri="{FF2B5EF4-FFF2-40B4-BE49-F238E27FC236}">
              <a16:creationId xmlns:a16="http://schemas.microsoft.com/office/drawing/2014/main" id="{534AE956-4E34-46CE-8D6F-B79E57D80E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2" name="Text Box 15">
          <a:extLst>
            <a:ext uri="{FF2B5EF4-FFF2-40B4-BE49-F238E27FC236}">
              <a16:creationId xmlns:a16="http://schemas.microsoft.com/office/drawing/2014/main" id="{42948CDE-47A0-4BAA-8CD0-16D52D2E8D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126DE959-9E1F-4520-96C2-96AE3E223D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4" name="Text Box 15">
          <a:extLst>
            <a:ext uri="{FF2B5EF4-FFF2-40B4-BE49-F238E27FC236}">
              <a16:creationId xmlns:a16="http://schemas.microsoft.com/office/drawing/2014/main" id="{693752E2-6DF2-4F1C-967C-D8C53D41390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5" name="Text Box 15">
          <a:extLst>
            <a:ext uri="{FF2B5EF4-FFF2-40B4-BE49-F238E27FC236}">
              <a16:creationId xmlns:a16="http://schemas.microsoft.com/office/drawing/2014/main" id="{64C4DD99-5E3C-4BDB-BB94-4DF48F49867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6" name="Text Box 15">
          <a:extLst>
            <a:ext uri="{FF2B5EF4-FFF2-40B4-BE49-F238E27FC236}">
              <a16:creationId xmlns:a16="http://schemas.microsoft.com/office/drawing/2014/main" id="{1B9E8513-40A1-4884-85AE-9C04CCAC855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7" name="Text Box 15">
          <a:extLst>
            <a:ext uri="{FF2B5EF4-FFF2-40B4-BE49-F238E27FC236}">
              <a16:creationId xmlns:a16="http://schemas.microsoft.com/office/drawing/2014/main" id="{B26A6BB4-F50F-4CFA-94CC-FBB33F67F6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8" name="Text Box 15">
          <a:extLst>
            <a:ext uri="{FF2B5EF4-FFF2-40B4-BE49-F238E27FC236}">
              <a16:creationId xmlns:a16="http://schemas.microsoft.com/office/drawing/2014/main" id="{55C0AC06-57CB-4BC1-BD33-8532C4C148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9" name="Text Box 15">
          <a:extLst>
            <a:ext uri="{FF2B5EF4-FFF2-40B4-BE49-F238E27FC236}">
              <a16:creationId xmlns:a16="http://schemas.microsoft.com/office/drawing/2014/main" id="{D3FFA9A8-A7B9-43DE-A690-378583E2D1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0" name="Text Box 15">
          <a:extLst>
            <a:ext uri="{FF2B5EF4-FFF2-40B4-BE49-F238E27FC236}">
              <a16:creationId xmlns:a16="http://schemas.microsoft.com/office/drawing/2014/main" id="{B7581FD5-4552-47A0-815A-9B694F9504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D7F698DC-EAEE-4ED8-A92B-C9EEC1F9DE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848DC7C9-929E-445B-9D8A-44E273372F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3" name="Text Box 15">
          <a:extLst>
            <a:ext uri="{FF2B5EF4-FFF2-40B4-BE49-F238E27FC236}">
              <a16:creationId xmlns:a16="http://schemas.microsoft.com/office/drawing/2014/main" id="{272B6FAC-2366-43F0-BBCC-37D53C8E10F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4" name="Text Box 15">
          <a:extLst>
            <a:ext uri="{FF2B5EF4-FFF2-40B4-BE49-F238E27FC236}">
              <a16:creationId xmlns:a16="http://schemas.microsoft.com/office/drawing/2014/main" id="{07D0C9B3-5E40-40F5-81C9-73410BCE13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5" name="Text Box 15">
          <a:extLst>
            <a:ext uri="{FF2B5EF4-FFF2-40B4-BE49-F238E27FC236}">
              <a16:creationId xmlns:a16="http://schemas.microsoft.com/office/drawing/2014/main" id="{BFD3D48E-40DA-41F2-AEB0-77452E69CC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6" name="Text Box 15">
          <a:extLst>
            <a:ext uri="{FF2B5EF4-FFF2-40B4-BE49-F238E27FC236}">
              <a16:creationId xmlns:a16="http://schemas.microsoft.com/office/drawing/2014/main" id="{387A189D-5A06-4A39-9459-59C555274F9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7" name="Text Box 15">
          <a:extLst>
            <a:ext uri="{FF2B5EF4-FFF2-40B4-BE49-F238E27FC236}">
              <a16:creationId xmlns:a16="http://schemas.microsoft.com/office/drawing/2014/main" id="{F3012598-955B-4C69-B791-B2A872C7DA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8" name="Text Box 15">
          <a:extLst>
            <a:ext uri="{FF2B5EF4-FFF2-40B4-BE49-F238E27FC236}">
              <a16:creationId xmlns:a16="http://schemas.microsoft.com/office/drawing/2014/main" id="{CF96934A-BBE0-4643-B629-97B0F090B5F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9" name="Text Box 15">
          <a:extLst>
            <a:ext uri="{FF2B5EF4-FFF2-40B4-BE49-F238E27FC236}">
              <a16:creationId xmlns:a16="http://schemas.microsoft.com/office/drawing/2014/main" id="{9529244E-AB86-4D34-9F4D-F4F69829A4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0" name="Text Box 15">
          <a:extLst>
            <a:ext uri="{FF2B5EF4-FFF2-40B4-BE49-F238E27FC236}">
              <a16:creationId xmlns:a16="http://schemas.microsoft.com/office/drawing/2014/main" id="{78C426FD-4747-4D8A-803C-7E963463EDF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243FB38D-7BE3-4C56-ACDB-DD1A2ED10E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2" name="Text Box 15">
          <a:extLst>
            <a:ext uri="{FF2B5EF4-FFF2-40B4-BE49-F238E27FC236}">
              <a16:creationId xmlns:a16="http://schemas.microsoft.com/office/drawing/2014/main" id="{8C6A6E05-D1DC-45F9-B37E-DC47223537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3" name="Text Box 15">
          <a:extLst>
            <a:ext uri="{FF2B5EF4-FFF2-40B4-BE49-F238E27FC236}">
              <a16:creationId xmlns:a16="http://schemas.microsoft.com/office/drawing/2014/main" id="{2387214D-CF44-4B53-9940-F076CFCB9C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4" name="Text Box 15">
          <a:extLst>
            <a:ext uri="{FF2B5EF4-FFF2-40B4-BE49-F238E27FC236}">
              <a16:creationId xmlns:a16="http://schemas.microsoft.com/office/drawing/2014/main" id="{E04F9D6C-41E4-4650-A0BC-F9256D1555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5" name="Text Box 15">
          <a:extLst>
            <a:ext uri="{FF2B5EF4-FFF2-40B4-BE49-F238E27FC236}">
              <a16:creationId xmlns:a16="http://schemas.microsoft.com/office/drawing/2014/main" id="{090B9486-7790-4E5B-BF22-25A1F9F6B2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6" name="Text Box 15">
          <a:extLst>
            <a:ext uri="{FF2B5EF4-FFF2-40B4-BE49-F238E27FC236}">
              <a16:creationId xmlns:a16="http://schemas.microsoft.com/office/drawing/2014/main" id="{4087FDEB-333E-4424-BDC0-DEC9B557B2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7" name="Text Box 15">
          <a:extLst>
            <a:ext uri="{FF2B5EF4-FFF2-40B4-BE49-F238E27FC236}">
              <a16:creationId xmlns:a16="http://schemas.microsoft.com/office/drawing/2014/main" id="{F0EFB75B-D6DF-4E68-9B1E-590408F251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8" name="Text Box 15">
          <a:extLst>
            <a:ext uri="{FF2B5EF4-FFF2-40B4-BE49-F238E27FC236}">
              <a16:creationId xmlns:a16="http://schemas.microsoft.com/office/drawing/2014/main" id="{AB450CBB-C3ED-4B72-99E6-FF80CF3672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BCADD14-6DEC-40A0-A6EB-EE5F90C5F8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7124A07C-CD52-49A6-935C-81BF5912B9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1" name="Text Box 15">
          <a:extLst>
            <a:ext uri="{FF2B5EF4-FFF2-40B4-BE49-F238E27FC236}">
              <a16:creationId xmlns:a16="http://schemas.microsoft.com/office/drawing/2014/main" id="{7F555B54-90FD-40A6-AB19-FBD360185D4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2" name="Text Box 15">
          <a:extLst>
            <a:ext uri="{FF2B5EF4-FFF2-40B4-BE49-F238E27FC236}">
              <a16:creationId xmlns:a16="http://schemas.microsoft.com/office/drawing/2014/main" id="{F2DC09B9-12E0-470F-BE62-EA1AA30C35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3" name="Text Box 15">
          <a:extLst>
            <a:ext uri="{FF2B5EF4-FFF2-40B4-BE49-F238E27FC236}">
              <a16:creationId xmlns:a16="http://schemas.microsoft.com/office/drawing/2014/main" id="{8EB71F7F-C370-41D7-AF6E-D3E7CDF6DED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4" name="Text Box 15">
          <a:extLst>
            <a:ext uri="{FF2B5EF4-FFF2-40B4-BE49-F238E27FC236}">
              <a16:creationId xmlns:a16="http://schemas.microsoft.com/office/drawing/2014/main" id="{48DB168E-CABF-4B73-BE18-6D0C2DD4B36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5" name="Text Box 15">
          <a:extLst>
            <a:ext uri="{FF2B5EF4-FFF2-40B4-BE49-F238E27FC236}">
              <a16:creationId xmlns:a16="http://schemas.microsoft.com/office/drawing/2014/main" id="{62E0A8F7-DDB0-469D-B036-C79EAA567D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6" name="Text Box 15">
          <a:extLst>
            <a:ext uri="{FF2B5EF4-FFF2-40B4-BE49-F238E27FC236}">
              <a16:creationId xmlns:a16="http://schemas.microsoft.com/office/drawing/2014/main" id="{2C53B0FD-5D76-449C-9BE0-AC2E11C3B06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7" name="Text Box 15">
          <a:extLst>
            <a:ext uri="{FF2B5EF4-FFF2-40B4-BE49-F238E27FC236}">
              <a16:creationId xmlns:a16="http://schemas.microsoft.com/office/drawing/2014/main" id="{9418F5B2-2B66-4949-A1A6-5714948B18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8" name="Text Box 15">
          <a:extLst>
            <a:ext uri="{FF2B5EF4-FFF2-40B4-BE49-F238E27FC236}">
              <a16:creationId xmlns:a16="http://schemas.microsoft.com/office/drawing/2014/main" id="{84D3BBF2-FD79-47C6-8553-D6CA891D87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C5EFCD2C-31B3-4E36-BD60-FE5C9A2832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0" name="Text Box 15">
          <a:extLst>
            <a:ext uri="{FF2B5EF4-FFF2-40B4-BE49-F238E27FC236}">
              <a16:creationId xmlns:a16="http://schemas.microsoft.com/office/drawing/2014/main" id="{D3BC02B8-0788-47EA-B2D8-753B95E0832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1" name="Text Box 15">
          <a:extLst>
            <a:ext uri="{FF2B5EF4-FFF2-40B4-BE49-F238E27FC236}">
              <a16:creationId xmlns:a16="http://schemas.microsoft.com/office/drawing/2014/main" id="{F22A7F1C-93F3-4F22-8028-090E21BF5F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2" name="Text Box 15">
          <a:extLst>
            <a:ext uri="{FF2B5EF4-FFF2-40B4-BE49-F238E27FC236}">
              <a16:creationId xmlns:a16="http://schemas.microsoft.com/office/drawing/2014/main" id="{050FF0F2-2D4F-4E93-ABDE-FBA6019AB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3" name="Text Box 15">
          <a:extLst>
            <a:ext uri="{FF2B5EF4-FFF2-40B4-BE49-F238E27FC236}">
              <a16:creationId xmlns:a16="http://schemas.microsoft.com/office/drawing/2014/main" id="{1B9F0BDF-0522-4FE7-B173-8266D49B47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4" name="Text Box 15">
          <a:extLst>
            <a:ext uri="{FF2B5EF4-FFF2-40B4-BE49-F238E27FC236}">
              <a16:creationId xmlns:a16="http://schemas.microsoft.com/office/drawing/2014/main" id="{B68B20B4-7687-4742-8287-97B5CA56BE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5" name="Text Box 15">
          <a:extLst>
            <a:ext uri="{FF2B5EF4-FFF2-40B4-BE49-F238E27FC236}">
              <a16:creationId xmlns:a16="http://schemas.microsoft.com/office/drawing/2014/main" id="{1D581F45-8674-4118-811D-646C5FBA3E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6" name="Text Box 15">
          <a:extLst>
            <a:ext uri="{FF2B5EF4-FFF2-40B4-BE49-F238E27FC236}">
              <a16:creationId xmlns:a16="http://schemas.microsoft.com/office/drawing/2014/main" id="{E40A4E74-CBF0-4740-9053-83717C0632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3A0F68C8-FFED-463B-888F-B71F37609FA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952ACC24-3FA7-4125-99F5-5D99DECCCB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9" name="Text Box 15">
          <a:extLst>
            <a:ext uri="{FF2B5EF4-FFF2-40B4-BE49-F238E27FC236}">
              <a16:creationId xmlns:a16="http://schemas.microsoft.com/office/drawing/2014/main" id="{522F4CFC-39DA-4F53-9AA7-A243530446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0" name="Text Box 15">
          <a:extLst>
            <a:ext uri="{FF2B5EF4-FFF2-40B4-BE49-F238E27FC236}">
              <a16:creationId xmlns:a16="http://schemas.microsoft.com/office/drawing/2014/main" id="{BECC59FC-AD1D-434E-8171-CE9F0321F0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1" name="Text Box 15">
          <a:extLst>
            <a:ext uri="{FF2B5EF4-FFF2-40B4-BE49-F238E27FC236}">
              <a16:creationId xmlns:a16="http://schemas.microsoft.com/office/drawing/2014/main" id="{879AEA34-58D7-4672-A2A2-B5732EE359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2" name="Text Box 15">
          <a:extLst>
            <a:ext uri="{FF2B5EF4-FFF2-40B4-BE49-F238E27FC236}">
              <a16:creationId xmlns:a16="http://schemas.microsoft.com/office/drawing/2014/main" id="{586115AB-252D-4F05-9BDF-C54726359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3" name="Text Box 15">
          <a:extLst>
            <a:ext uri="{FF2B5EF4-FFF2-40B4-BE49-F238E27FC236}">
              <a16:creationId xmlns:a16="http://schemas.microsoft.com/office/drawing/2014/main" id="{B89D209B-AE79-4ABB-99C2-674C0C57BC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4" name="Text Box 15">
          <a:extLst>
            <a:ext uri="{FF2B5EF4-FFF2-40B4-BE49-F238E27FC236}">
              <a16:creationId xmlns:a16="http://schemas.microsoft.com/office/drawing/2014/main" id="{2074F39C-1842-4398-8555-94CCE44A23D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5" name="Text Box 15">
          <a:extLst>
            <a:ext uri="{FF2B5EF4-FFF2-40B4-BE49-F238E27FC236}">
              <a16:creationId xmlns:a16="http://schemas.microsoft.com/office/drawing/2014/main" id="{4B479883-511B-46BB-9970-765A56358C5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6" name="Text Box 15">
          <a:extLst>
            <a:ext uri="{FF2B5EF4-FFF2-40B4-BE49-F238E27FC236}">
              <a16:creationId xmlns:a16="http://schemas.microsoft.com/office/drawing/2014/main" id="{2DAC0492-5F0F-4911-91C3-AFFE130697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4B990E08-3EE7-4CFF-A717-D7178892FE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8" name="Text Box 15">
          <a:extLst>
            <a:ext uri="{FF2B5EF4-FFF2-40B4-BE49-F238E27FC236}">
              <a16:creationId xmlns:a16="http://schemas.microsoft.com/office/drawing/2014/main" id="{E949BA9D-5B21-4963-8C35-1833BE65E53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9" name="Text Box 15">
          <a:extLst>
            <a:ext uri="{FF2B5EF4-FFF2-40B4-BE49-F238E27FC236}">
              <a16:creationId xmlns:a16="http://schemas.microsoft.com/office/drawing/2014/main" id="{984969A0-DFA3-45E0-AB73-02E9B57D8B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0" name="Text Box 15">
          <a:extLst>
            <a:ext uri="{FF2B5EF4-FFF2-40B4-BE49-F238E27FC236}">
              <a16:creationId xmlns:a16="http://schemas.microsoft.com/office/drawing/2014/main" id="{C9E0E7C8-6226-4AC6-ABE8-C9A47C96495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1" name="Text Box 15">
          <a:extLst>
            <a:ext uri="{FF2B5EF4-FFF2-40B4-BE49-F238E27FC236}">
              <a16:creationId xmlns:a16="http://schemas.microsoft.com/office/drawing/2014/main" id="{EFC1934E-39CF-4AFF-BAED-8B6F3E44D1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2" name="Text Box 15">
          <a:extLst>
            <a:ext uri="{FF2B5EF4-FFF2-40B4-BE49-F238E27FC236}">
              <a16:creationId xmlns:a16="http://schemas.microsoft.com/office/drawing/2014/main" id="{E3586C32-5818-4197-9D4F-A603966E92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3" name="Text Box 15">
          <a:extLst>
            <a:ext uri="{FF2B5EF4-FFF2-40B4-BE49-F238E27FC236}">
              <a16:creationId xmlns:a16="http://schemas.microsoft.com/office/drawing/2014/main" id="{8FDF2CE7-21C9-4EF3-91B3-CB83E33755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4" name="Text Box 15">
          <a:extLst>
            <a:ext uri="{FF2B5EF4-FFF2-40B4-BE49-F238E27FC236}">
              <a16:creationId xmlns:a16="http://schemas.microsoft.com/office/drawing/2014/main" id="{C79116DD-7ADA-47D9-AECA-CE65116DF2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83F2016A-C838-423E-A200-36537F5AC0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1E259154-6B79-4145-9EED-8BA7708D7D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7" name="Text Box 15">
          <a:extLst>
            <a:ext uri="{FF2B5EF4-FFF2-40B4-BE49-F238E27FC236}">
              <a16:creationId xmlns:a16="http://schemas.microsoft.com/office/drawing/2014/main" id="{C5ED6090-7622-4212-9AC6-4506F7F3D4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8" name="Text Box 15">
          <a:extLst>
            <a:ext uri="{FF2B5EF4-FFF2-40B4-BE49-F238E27FC236}">
              <a16:creationId xmlns:a16="http://schemas.microsoft.com/office/drawing/2014/main" id="{90178B80-85F6-475C-BA89-90D1F1506D6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9" name="Text Box 15">
          <a:extLst>
            <a:ext uri="{FF2B5EF4-FFF2-40B4-BE49-F238E27FC236}">
              <a16:creationId xmlns:a16="http://schemas.microsoft.com/office/drawing/2014/main" id="{AEA2B7BD-3232-4588-B566-4F1251EEC4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0" name="Text Box 15">
          <a:extLst>
            <a:ext uri="{FF2B5EF4-FFF2-40B4-BE49-F238E27FC236}">
              <a16:creationId xmlns:a16="http://schemas.microsoft.com/office/drawing/2014/main" id="{20BE4115-C167-4C00-9041-4B9C43D28C6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1" name="Text Box 15">
          <a:extLst>
            <a:ext uri="{FF2B5EF4-FFF2-40B4-BE49-F238E27FC236}">
              <a16:creationId xmlns:a16="http://schemas.microsoft.com/office/drawing/2014/main" id="{E43F0B12-F14A-493F-AA5B-6B1E813B07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2" name="Text Box 15">
          <a:extLst>
            <a:ext uri="{FF2B5EF4-FFF2-40B4-BE49-F238E27FC236}">
              <a16:creationId xmlns:a16="http://schemas.microsoft.com/office/drawing/2014/main" id="{2588662C-A20C-47CF-96F3-F8718B5C978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3" name="Text Box 15">
          <a:extLst>
            <a:ext uri="{FF2B5EF4-FFF2-40B4-BE49-F238E27FC236}">
              <a16:creationId xmlns:a16="http://schemas.microsoft.com/office/drawing/2014/main" id="{C00D7626-C845-4296-A23C-589E44E7CE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4" name="Text Box 15">
          <a:extLst>
            <a:ext uri="{FF2B5EF4-FFF2-40B4-BE49-F238E27FC236}">
              <a16:creationId xmlns:a16="http://schemas.microsoft.com/office/drawing/2014/main" id="{2C90D5CF-BB26-49DC-BB1F-45CEF7FB2E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811FD8E2-D256-49D4-861D-D91A4CBD5EB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6" name="Text Box 15">
          <a:extLst>
            <a:ext uri="{FF2B5EF4-FFF2-40B4-BE49-F238E27FC236}">
              <a16:creationId xmlns:a16="http://schemas.microsoft.com/office/drawing/2014/main" id="{3D839377-2221-48D8-A9FF-8ABC2522BC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7" name="Text Box 15">
          <a:extLst>
            <a:ext uri="{FF2B5EF4-FFF2-40B4-BE49-F238E27FC236}">
              <a16:creationId xmlns:a16="http://schemas.microsoft.com/office/drawing/2014/main" id="{2826BD23-C087-429D-9CF5-7519905B13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8" name="Text Box 15">
          <a:extLst>
            <a:ext uri="{FF2B5EF4-FFF2-40B4-BE49-F238E27FC236}">
              <a16:creationId xmlns:a16="http://schemas.microsoft.com/office/drawing/2014/main" id="{D27A6B31-66DC-4E48-B801-19E83C970A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9" name="Text Box 15">
          <a:extLst>
            <a:ext uri="{FF2B5EF4-FFF2-40B4-BE49-F238E27FC236}">
              <a16:creationId xmlns:a16="http://schemas.microsoft.com/office/drawing/2014/main" id="{EA76C112-D0D5-4D03-A768-6F14E26C5E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0" name="Text Box 15">
          <a:extLst>
            <a:ext uri="{FF2B5EF4-FFF2-40B4-BE49-F238E27FC236}">
              <a16:creationId xmlns:a16="http://schemas.microsoft.com/office/drawing/2014/main" id="{6A4B0B8D-903B-4303-A232-20FE4FD60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1" name="Text Box 15">
          <a:extLst>
            <a:ext uri="{FF2B5EF4-FFF2-40B4-BE49-F238E27FC236}">
              <a16:creationId xmlns:a16="http://schemas.microsoft.com/office/drawing/2014/main" id="{9CC87216-92EF-4C09-9887-2AFCAFD5C2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2" name="Text Box 15">
          <a:extLst>
            <a:ext uri="{FF2B5EF4-FFF2-40B4-BE49-F238E27FC236}">
              <a16:creationId xmlns:a16="http://schemas.microsoft.com/office/drawing/2014/main" id="{510A1193-DA4C-4CC8-B6FF-930916B182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E70C9C13-047F-4BA6-B828-B371C0E4D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6241BBB9-2E6E-46DE-8BE7-3BF59C72A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5" name="Text Box 15">
          <a:extLst>
            <a:ext uri="{FF2B5EF4-FFF2-40B4-BE49-F238E27FC236}">
              <a16:creationId xmlns:a16="http://schemas.microsoft.com/office/drawing/2014/main" id="{D3887140-ED7A-438B-A3AD-9556523776E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6" name="Text Box 15">
          <a:extLst>
            <a:ext uri="{FF2B5EF4-FFF2-40B4-BE49-F238E27FC236}">
              <a16:creationId xmlns:a16="http://schemas.microsoft.com/office/drawing/2014/main" id="{8E634DDD-1D77-487D-9F08-C1560659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7" name="Text Box 15">
          <a:extLst>
            <a:ext uri="{FF2B5EF4-FFF2-40B4-BE49-F238E27FC236}">
              <a16:creationId xmlns:a16="http://schemas.microsoft.com/office/drawing/2014/main" id="{B6DD0197-20A4-4629-9A73-C261E3ECB8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8" name="Text Box 15">
          <a:extLst>
            <a:ext uri="{FF2B5EF4-FFF2-40B4-BE49-F238E27FC236}">
              <a16:creationId xmlns:a16="http://schemas.microsoft.com/office/drawing/2014/main" id="{33B5807A-28F5-4137-93A9-546F0E1DE9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9" name="Text Box 15">
          <a:extLst>
            <a:ext uri="{FF2B5EF4-FFF2-40B4-BE49-F238E27FC236}">
              <a16:creationId xmlns:a16="http://schemas.microsoft.com/office/drawing/2014/main" id="{FDD119ED-2E97-478A-B852-1D7A0AB911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0" name="Text Box 15">
          <a:extLst>
            <a:ext uri="{FF2B5EF4-FFF2-40B4-BE49-F238E27FC236}">
              <a16:creationId xmlns:a16="http://schemas.microsoft.com/office/drawing/2014/main" id="{C1F76312-562B-4F49-B177-EE59F1DCAD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1" name="Text Box 15">
          <a:extLst>
            <a:ext uri="{FF2B5EF4-FFF2-40B4-BE49-F238E27FC236}">
              <a16:creationId xmlns:a16="http://schemas.microsoft.com/office/drawing/2014/main" id="{0F7F54E1-003F-4C1B-8F71-607FDFD42FC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2" name="Text Box 15">
          <a:extLst>
            <a:ext uri="{FF2B5EF4-FFF2-40B4-BE49-F238E27FC236}">
              <a16:creationId xmlns:a16="http://schemas.microsoft.com/office/drawing/2014/main" id="{4B9C7BE9-0942-42C6-A2B3-326D98B523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C2601BA5-E9AC-4CBE-96AC-D89BA53769B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4" name="Text Box 15">
          <a:extLst>
            <a:ext uri="{FF2B5EF4-FFF2-40B4-BE49-F238E27FC236}">
              <a16:creationId xmlns:a16="http://schemas.microsoft.com/office/drawing/2014/main" id="{93BD5067-7BD2-4EA7-B80D-63AAF7D5B6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5" name="Text Box 15">
          <a:extLst>
            <a:ext uri="{FF2B5EF4-FFF2-40B4-BE49-F238E27FC236}">
              <a16:creationId xmlns:a16="http://schemas.microsoft.com/office/drawing/2014/main" id="{43B7C3B3-6F5E-4BA6-9698-AF8791D9D7B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6" name="Text Box 15">
          <a:extLst>
            <a:ext uri="{FF2B5EF4-FFF2-40B4-BE49-F238E27FC236}">
              <a16:creationId xmlns:a16="http://schemas.microsoft.com/office/drawing/2014/main" id="{101F7EFF-3021-44AF-AF80-A5529CB8E3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7" name="Text Box 15">
          <a:extLst>
            <a:ext uri="{FF2B5EF4-FFF2-40B4-BE49-F238E27FC236}">
              <a16:creationId xmlns:a16="http://schemas.microsoft.com/office/drawing/2014/main" id="{F49AAE46-DC97-4BB2-86D5-0D6CB5B2AAD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8" name="Text Box 15">
          <a:extLst>
            <a:ext uri="{FF2B5EF4-FFF2-40B4-BE49-F238E27FC236}">
              <a16:creationId xmlns:a16="http://schemas.microsoft.com/office/drawing/2014/main" id="{30E2C32E-801A-4D67-88EE-FD9D224356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9" name="Text Box 15">
          <a:extLst>
            <a:ext uri="{FF2B5EF4-FFF2-40B4-BE49-F238E27FC236}">
              <a16:creationId xmlns:a16="http://schemas.microsoft.com/office/drawing/2014/main" id="{F1ACAE9D-1889-4B40-8507-FB55D336903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0" name="Text Box 15">
          <a:extLst>
            <a:ext uri="{FF2B5EF4-FFF2-40B4-BE49-F238E27FC236}">
              <a16:creationId xmlns:a16="http://schemas.microsoft.com/office/drawing/2014/main" id="{563D2D52-2465-4D03-B196-EA5327AF93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A1DBDA85-F1F6-4279-8FA1-70EEB75672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E6CB5152-E8EE-410E-947C-9682E88CA2F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3" name="Text Box 15">
          <a:extLst>
            <a:ext uri="{FF2B5EF4-FFF2-40B4-BE49-F238E27FC236}">
              <a16:creationId xmlns:a16="http://schemas.microsoft.com/office/drawing/2014/main" id="{75661DC5-EBF9-4375-9C1B-09FB12D8974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4" name="Text Box 15">
          <a:extLst>
            <a:ext uri="{FF2B5EF4-FFF2-40B4-BE49-F238E27FC236}">
              <a16:creationId xmlns:a16="http://schemas.microsoft.com/office/drawing/2014/main" id="{DCCF677B-8CB1-4082-AD98-EF912438A2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5" name="Text Box 15">
          <a:extLst>
            <a:ext uri="{FF2B5EF4-FFF2-40B4-BE49-F238E27FC236}">
              <a16:creationId xmlns:a16="http://schemas.microsoft.com/office/drawing/2014/main" id="{EE257CE8-B9E6-4EA8-BBE5-AD27153C78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6" name="Text Box 15">
          <a:extLst>
            <a:ext uri="{FF2B5EF4-FFF2-40B4-BE49-F238E27FC236}">
              <a16:creationId xmlns:a16="http://schemas.microsoft.com/office/drawing/2014/main" id="{72C5C725-F8E7-4D72-9911-5E761A3FF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7" name="Text Box 15">
          <a:extLst>
            <a:ext uri="{FF2B5EF4-FFF2-40B4-BE49-F238E27FC236}">
              <a16:creationId xmlns:a16="http://schemas.microsoft.com/office/drawing/2014/main" id="{85F96D15-0CD3-4A1A-B14E-7144078096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8" name="Text Box 15">
          <a:extLst>
            <a:ext uri="{FF2B5EF4-FFF2-40B4-BE49-F238E27FC236}">
              <a16:creationId xmlns:a16="http://schemas.microsoft.com/office/drawing/2014/main" id="{C927544A-8CB0-455D-8A80-57B64ADA05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9" name="Text Box 15">
          <a:extLst>
            <a:ext uri="{FF2B5EF4-FFF2-40B4-BE49-F238E27FC236}">
              <a16:creationId xmlns:a16="http://schemas.microsoft.com/office/drawing/2014/main" id="{746A3E79-846C-4A3D-B376-6DC9F29B39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0" name="Text Box 15">
          <a:extLst>
            <a:ext uri="{FF2B5EF4-FFF2-40B4-BE49-F238E27FC236}">
              <a16:creationId xmlns:a16="http://schemas.microsoft.com/office/drawing/2014/main" id="{0D15B876-3C03-4073-A031-024C6A4BA8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D10AB738-A5E1-4EC5-912E-CF4591410F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2" name="Text Box 15">
          <a:extLst>
            <a:ext uri="{FF2B5EF4-FFF2-40B4-BE49-F238E27FC236}">
              <a16:creationId xmlns:a16="http://schemas.microsoft.com/office/drawing/2014/main" id="{77E67054-BDE1-469F-99C0-1BA0769578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3" name="Text Box 15">
          <a:extLst>
            <a:ext uri="{FF2B5EF4-FFF2-40B4-BE49-F238E27FC236}">
              <a16:creationId xmlns:a16="http://schemas.microsoft.com/office/drawing/2014/main" id="{1080CA8A-2DA6-4DFA-A61F-72F7B4FFC9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4" name="Text Box 15">
          <a:extLst>
            <a:ext uri="{FF2B5EF4-FFF2-40B4-BE49-F238E27FC236}">
              <a16:creationId xmlns:a16="http://schemas.microsoft.com/office/drawing/2014/main" id="{3667D667-DF28-49AD-902D-7EE0EC1709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5" name="Text Box 15">
          <a:extLst>
            <a:ext uri="{FF2B5EF4-FFF2-40B4-BE49-F238E27FC236}">
              <a16:creationId xmlns:a16="http://schemas.microsoft.com/office/drawing/2014/main" id="{15D25372-8753-4847-9B1C-DCD7E3C6B05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6" name="Text Box 15">
          <a:extLst>
            <a:ext uri="{FF2B5EF4-FFF2-40B4-BE49-F238E27FC236}">
              <a16:creationId xmlns:a16="http://schemas.microsoft.com/office/drawing/2014/main" id="{114D20B1-03CB-49C7-9A76-E5108E7AC0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7" name="Text Box 15">
          <a:extLst>
            <a:ext uri="{FF2B5EF4-FFF2-40B4-BE49-F238E27FC236}">
              <a16:creationId xmlns:a16="http://schemas.microsoft.com/office/drawing/2014/main" id="{A3B9C611-AB53-4A53-9548-0FFB4FB73F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8" name="Text Box 15">
          <a:extLst>
            <a:ext uri="{FF2B5EF4-FFF2-40B4-BE49-F238E27FC236}">
              <a16:creationId xmlns:a16="http://schemas.microsoft.com/office/drawing/2014/main" id="{E236C605-0FCF-4C3F-B336-A54E6D11D9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49CC072A-46F1-4FDF-B02F-78EC151837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322A9B2A-0BCD-4C40-907C-83999A60E9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1" name="Text Box 15">
          <a:extLst>
            <a:ext uri="{FF2B5EF4-FFF2-40B4-BE49-F238E27FC236}">
              <a16:creationId xmlns:a16="http://schemas.microsoft.com/office/drawing/2014/main" id="{2AF9F4F7-9988-41AF-A130-60067BB2BB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2" name="Text Box 15">
          <a:extLst>
            <a:ext uri="{FF2B5EF4-FFF2-40B4-BE49-F238E27FC236}">
              <a16:creationId xmlns:a16="http://schemas.microsoft.com/office/drawing/2014/main" id="{3597DE41-C3D8-4AAD-A22F-FB4297AA97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3" name="Text Box 15">
          <a:extLst>
            <a:ext uri="{FF2B5EF4-FFF2-40B4-BE49-F238E27FC236}">
              <a16:creationId xmlns:a16="http://schemas.microsoft.com/office/drawing/2014/main" id="{204751B4-75ED-4A0E-9863-34B157EC63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4" name="Text Box 15">
          <a:extLst>
            <a:ext uri="{FF2B5EF4-FFF2-40B4-BE49-F238E27FC236}">
              <a16:creationId xmlns:a16="http://schemas.microsoft.com/office/drawing/2014/main" id="{4C5FFCEE-D43B-48B2-B721-93D660EC0D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5" name="Text Box 15">
          <a:extLst>
            <a:ext uri="{FF2B5EF4-FFF2-40B4-BE49-F238E27FC236}">
              <a16:creationId xmlns:a16="http://schemas.microsoft.com/office/drawing/2014/main" id="{1410BF49-1D0C-47BC-B76D-0638199792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6" name="Text Box 15">
          <a:extLst>
            <a:ext uri="{FF2B5EF4-FFF2-40B4-BE49-F238E27FC236}">
              <a16:creationId xmlns:a16="http://schemas.microsoft.com/office/drawing/2014/main" id="{11CAC81D-BBE1-4AF6-B78F-8EF0F9BB55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7" name="Text Box 15">
          <a:extLst>
            <a:ext uri="{FF2B5EF4-FFF2-40B4-BE49-F238E27FC236}">
              <a16:creationId xmlns:a16="http://schemas.microsoft.com/office/drawing/2014/main" id="{69333173-57BB-47D9-A07F-15DF88AC17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8" name="Text Box 15">
          <a:extLst>
            <a:ext uri="{FF2B5EF4-FFF2-40B4-BE49-F238E27FC236}">
              <a16:creationId xmlns:a16="http://schemas.microsoft.com/office/drawing/2014/main" id="{7F96D92E-B37C-4F90-819F-66C4AF165B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965E1CDD-0E09-4C0B-9A56-C5E368410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0" name="Text Box 15">
          <a:extLst>
            <a:ext uri="{FF2B5EF4-FFF2-40B4-BE49-F238E27FC236}">
              <a16:creationId xmlns:a16="http://schemas.microsoft.com/office/drawing/2014/main" id="{C41C21BD-2300-4A7D-AF43-875B3BC82D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1" name="Text Box 15">
          <a:extLst>
            <a:ext uri="{FF2B5EF4-FFF2-40B4-BE49-F238E27FC236}">
              <a16:creationId xmlns:a16="http://schemas.microsoft.com/office/drawing/2014/main" id="{BA7A4263-6F84-4F77-8861-48AADCBACA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2" name="Text Box 15">
          <a:extLst>
            <a:ext uri="{FF2B5EF4-FFF2-40B4-BE49-F238E27FC236}">
              <a16:creationId xmlns:a16="http://schemas.microsoft.com/office/drawing/2014/main" id="{1D8B0C0A-F5F0-4069-B51E-090A78022D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3" name="Text Box 15">
          <a:extLst>
            <a:ext uri="{FF2B5EF4-FFF2-40B4-BE49-F238E27FC236}">
              <a16:creationId xmlns:a16="http://schemas.microsoft.com/office/drawing/2014/main" id="{411B1D8C-223A-486B-978F-826536D13BC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4" name="Text Box 15">
          <a:extLst>
            <a:ext uri="{FF2B5EF4-FFF2-40B4-BE49-F238E27FC236}">
              <a16:creationId xmlns:a16="http://schemas.microsoft.com/office/drawing/2014/main" id="{C5B3D6B5-99C7-492B-BF03-7839CD1A436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5" name="Text Box 15">
          <a:extLst>
            <a:ext uri="{FF2B5EF4-FFF2-40B4-BE49-F238E27FC236}">
              <a16:creationId xmlns:a16="http://schemas.microsoft.com/office/drawing/2014/main" id="{6C723813-64E0-44ED-9D0B-BA34B6337E9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6" name="Text Box 15">
          <a:extLst>
            <a:ext uri="{FF2B5EF4-FFF2-40B4-BE49-F238E27FC236}">
              <a16:creationId xmlns:a16="http://schemas.microsoft.com/office/drawing/2014/main" id="{A3A3A2A2-E601-4F70-92D0-90D1AAD2A3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A7E36892-8992-4B34-A557-7CDF067735C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24556448-2D9A-4F58-BB21-82D7CF4005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9" name="Text Box 15">
          <a:extLst>
            <a:ext uri="{FF2B5EF4-FFF2-40B4-BE49-F238E27FC236}">
              <a16:creationId xmlns:a16="http://schemas.microsoft.com/office/drawing/2014/main" id="{4740CD8B-6872-4DDB-B924-4BEABA87D1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0" name="Text Box 15">
          <a:extLst>
            <a:ext uri="{FF2B5EF4-FFF2-40B4-BE49-F238E27FC236}">
              <a16:creationId xmlns:a16="http://schemas.microsoft.com/office/drawing/2014/main" id="{6653A9F3-C7BC-4FCF-A2EC-F594B12C091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1" name="Text Box 15">
          <a:extLst>
            <a:ext uri="{FF2B5EF4-FFF2-40B4-BE49-F238E27FC236}">
              <a16:creationId xmlns:a16="http://schemas.microsoft.com/office/drawing/2014/main" id="{00AF03B0-D142-4049-ABFA-E617785C0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2" name="Text Box 15">
          <a:extLst>
            <a:ext uri="{FF2B5EF4-FFF2-40B4-BE49-F238E27FC236}">
              <a16:creationId xmlns:a16="http://schemas.microsoft.com/office/drawing/2014/main" id="{ECFF9730-AE7B-4AED-B61A-B5EB194E796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3" name="Text Box 15">
          <a:extLst>
            <a:ext uri="{FF2B5EF4-FFF2-40B4-BE49-F238E27FC236}">
              <a16:creationId xmlns:a16="http://schemas.microsoft.com/office/drawing/2014/main" id="{9EA72F26-086B-4CF2-8ED3-05B6ACAA02B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4" name="Text Box 15">
          <a:extLst>
            <a:ext uri="{FF2B5EF4-FFF2-40B4-BE49-F238E27FC236}">
              <a16:creationId xmlns:a16="http://schemas.microsoft.com/office/drawing/2014/main" id="{9E53C072-A825-45E3-B875-16E716E3A0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5" name="Text Box 15">
          <a:extLst>
            <a:ext uri="{FF2B5EF4-FFF2-40B4-BE49-F238E27FC236}">
              <a16:creationId xmlns:a16="http://schemas.microsoft.com/office/drawing/2014/main" id="{124F9122-E94E-49BD-9221-A015A8112E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6" name="Text Box 15">
          <a:extLst>
            <a:ext uri="{FF2B5EF4-FFF2-40B4-BE49-F238E27FC236}">
              <a16:creationId xmlns:a16="http://schemas.microsoft.com/office/drawing/2014/main" id="{8B2FB559-2DBA-4D23-901F-B6AA719549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1EC1A13D-F630-4E1E-86D2-F449B2F08E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8" name="Text Box 15">
          <a:extLst>
            <a:ext uri="{FF2B5EF4-FFF2-40B4-BE49-F238E27FC236}">
              <a16:creationId xmlns:a16="http://schemas.microsoft.com/office/drawing/2014/main" id="{977844E7-980D-4A6D-A342-6A1D4A0463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9" name="Text Box 15">
          <a:extLst>
            <a:ext uri="{FF2B5EF4-FFF2-40B4-BE49-F238E27FC236}">
              <a16:creationId xmlns:a16="http://schemas.microsoft.com/office/drawing/2014/main" id="{8565EA39-36F8-4443-8956-C39059C060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0" name="Text Box 15">
          <a:extLst>
            <a:ext uri="{FF2B5EF4-FFF2-40B4-BE49-F238E27FC236}">
              <a16:creationId xmlns:a16="http://schemas.microsoft.com/office/drawing/2014/main" id="{D73B7D95-2A96-4CF0-8491-336B2573935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1" name="Text Box 15">
          <a:extLst>
            <a:ext uri="{FF2B5EF4-FFF2-40B4-BE49-F238E27FC236}">
              <a16:creationId xmlns:a16="http://schemas.microsoft.com/office/drawing/2014/main" id="{B5A3DA02-5B0D-4D53-BEB7-194F421B15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2" name="Text Box 15">
          <a:extLst>
            <a:ext uri="{FF2B5EF4-FFF2-40B4-BE49-F238E27FC236}">
              <a16:creationId xmlns:a16="http://schemas.microsoft.com/office/drawing/2014/main" id="{64F0D188-4A74-451E-A84D-1CF55D3A1A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3" name="Text Box 15">
          <a:extLst>
            <a:ext uri="{FF2B5EF4-FFF2-40B4-BE49-F238E27FC236}">
              <a16:creationId xmlns:a16="http://schemas.microsoft.com/office/drawing/2014/main" id="{BBF04513-9CDF-4268-A8BC-F3D84DDE93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4" name="Text Box 15">
          <a:extLst>
            <a:ext uri="{FF2B5EF4-FFF2-40B4-BE49-F238E27FC236}">
              <a16:creationId xmlns:a16="http://schemas.microsoft.com/office/drawing/2014/main" id="{4998F46C-82B8-468B-9DDC-C35F8987A03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A6A632-EA0D-45E9-BADD-52B56352379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2B0F5994-D300-4AA9-91C8-3A5E2A34E31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7" name="Text Box 15">
          <a:extLst>
            <a:ext uri="{FF2B5EF4-FFF2-40B4-BE49-F238E27FC236}">
              <a16:creationId xmlns:a16="http://schemas.microsoft.com/office/drawing/2014/main" id="{71AF47A5-D44F-426F-9F3C-4A6E37BAB3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8" name="Text Box 15">
          <a:extLst>
            <a:ext uri="{FF2B5EF4-FFF2-40B4-BE49-F238E27FC236}">
              <a16:creationId xmlns:a16="http://schemas.microsoft.com/office/drawing/2014/main" id="{EE1B8018-1235-436C-9AAB-C9F5AF1A4C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9" name="Text Box 15">
          <a:extLst>
            <a:ext uri="{FF2B5EF4-FFF2-40B4-BE49-F238E27FC236}">
              <a16:creationId xmlns:a16="http://schemas.microsoft.com/office/drawing/2014/main" id="{3B08D9F8-F05A-49D0-AAC7-E24EB9AE928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0" name="Text Box 15">
          <a:extLst>
            <a:ext uri="{FF2B5EF4-FFF2-40B4-BE49-F238E27FC236}">
              <a16:creationId xmlns:a16="http://schemas.microsoft.com/office/drawing/2014/main" id="{28035937-EADF-4164-BB04-AA6B22CB46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1" name="Text Box 15">
          <a:extLst>
            <a:ext uri="{FF2B5EF4-FFF2-40B4-BE49-F238E27FC236}">
              <a16:creationId xmlns:a16="http://schemas.microsoft.com/office/drawing/2014/main" id="{23BC5C75-382E-420C-A8E4-FACDA081DE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2" name="Text Box 15">
          <a:extLst>
            <a:ext uri="{FF2B5EF4-FFF2-40B4-BE49-F238E27FC236}">
              <a16:creationId xmlns:a16="http://schemas.microsoft.com/office/drawing/2014/main" id="{6434A357-D0CD-487A-BD40-8E45B585189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3" name="Text Box 15">
          <a:extLst>
            <a:ext uri="{FF2B5EF4-FFF2-40B4-BE49-F238E27FC236}">
              <a16:creationId xmlns:a16="http://schemas.microsoft.com/office/drawing/2014/main" id="{0DC4A5AB-D57E-489F-A16C-3B0B8FF7D7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4" name="Text Box 15">
          <a:extLst>
            <a:ext uri="{FF2B5EF4-FFF2-40B4-BE49-F238E27FC236}">
              <a16:creationId xmlns:a16="http://schemas.microsoft.com/office/drawing/2014/main" id="{24F1E388-EC35-451F-8344-EBAC37C3ED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6D68F231-884F-4EEB-8D42-3E58AAD0132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6" name="Text Box 15">
          <a:extLst>
            <a:ext uri="{FF2B5EF4-FFF2-40B4-BE49-F238E27FC236}">
              <a16:creationId xmlns:a16="http://schemas.microsoft.com/office/drawing/2014/main" id="{26BF4FED-FCF4-4510-8E55-A80D351B44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7" name="Text Box 15">
          <a:extLst>
            <a:ext uri="{FF2B5EF4-FFF2-40B4-BE49-F238E27FC236}">
              <a16:creationId xmlns:a16="http://schemas.microsoft.com/office/drawing/2014/main" id="{FF6CA273-9643-4470-BC1A-E5D338A3605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8" name="Text Box 15">
          <a:extLst>
            <a:ext uri="{FF2B5EF4-FFF2-40B4-BE49-F238E27FC236}">
              <a16:creationId xmlns:a16="http://schemas.microsoft.com/office/drawing/2014/main" id="{5AB3177F-7A14-4A79-8AA1-3EC6BF8AED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9" name="Text Box 15">
          <a:extLst>
            <a:ext uri="{FF2B5EF4-FFF2-40B4-BE49-F238E27FC236}">
              <a16:creationId xmlns:a16="http://schemas.microsoft.com/office/drawing/2014/main" id="{F347B9ED-A339-47C3-827A-4F4EEDA7F6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0" name="Text Box 15">
          <a:extLst>
            <a:ext uri="{FF2B5EF4-FFF2-40B4-BE49-F238E27FC236}">
              <a16:creationId xmlns:a16="http://schemas.microsoft.com/office/drawing/2014/main" id="{E97DEEA9-BCF6-4563-BE9C-1AB3A9C7E8F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1" name="Text Box 15">
          <a:extLst>
            <a:ext uri="{FF2B5EF4-FFF2-40B4-BE49-F238E27FC236}">
              <a16:creationId xmlns:a16="http://schemas.microsoft.com/office/drawing/2014/main" id="{8C246DB5-0912-48AD-9B8D-DE179582F4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2" name="Text Box 15">
          <a:extLst>
            <a:ext uri="{FF2B5EF4-FFF2-40B4-BE49-F238E27FC236}">
              <a16:creationId xmlns:a16="http://schemas.microsoft.com/office/drawing/2014/main" id="{B89B60F0-2DEC-4F39-B2EE-F1F78366CA2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C45AB22C-C344-448C-8CD4-66F9F0A428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66CE5C0-6CB4-4B7A-B6C2-3B9A68DAE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5" name="Text Box 15">
          <a:extLst>
            <a:ext uri="{FF2B5EF4-FFF2-40B4-BE49-F238E27FC236}">
              <a16:creationId xmlns:a16="http://schemas.microsoft.com/office/drawing/2014/main" id="{2546E99D-037F-4F5E-B829-491B77B450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6" name="Text Box 15">
          <a:extLst>
            <a:ext uri="{FF2B5EF4-FFF2-40B4-BE49-F238E27FC236}">
              <a16:creationId xmlns:a16="http://schemas.microsoft.com/office/drawing/2014/main" id="{2731F2C2-8D38-414C-9837-D2938DE7A2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7" name="Text Box 15">
          <a:extLst>
            <a:ext uri="{FF2B5EF4-FFF2-40B4-BE49-F238E27FC236}">
              <a16:creationId xmlns:a16="http://schemas.microsoft.com/office/drawing/2014/main" id="{B54AFEE9-D60C-479B-8B6D-65A7F941FF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8" name="Text Box 15">
          <a:extLst>
            <a:ext uri="{FF2B5EF4-FFF2-40B4-BE49-F238E27FC236}">
              <a16:creationId xmlns:a16="http://schemas.microsoft.com/office/drawing/2014/main" id="{DAC84DFD-BDDB-4998-9067-0456EE09E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9" name="Text Box 15">
          <a:extLst>
            <a:ext uri="{FF2B5EF4-FFF2-40B4-BE49-F238E27FC236}">
              <a16:creationId xmlns:a16="http://schemas.microsoft.com/office/drawing/2014/main" id="{33277D40-E7A9-4699-ACC7-F1A8DD30AFF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0" name="Text Box 15">
          <a:extLst>
            <a:ext uri="{FF2B5EF4-FFF2-40B4-BE49-F238E27FC236}">
              <a16:creationId xmlns:a16="http://schemas.microsoft.com/office/drawing/2014/main" id="{83085615-A6B7-4EC0-8F1A-DBF1914391A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1" name="Text Box 15">
          <a:extLst>
            <a:ext uri="{FF2B5EF4-FFF2-40B4-BE49-F238E27FC236}">
              <a16:creationId xmlns:a16="http://schemas.microsoft.com/office/drawing/2014/main" id="{195F327F-317D-4C6C-9758-48446FCA95E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2" name="Text Box 15">
          <a:extLst>
            <a:ext uri="{FF2B5EF4-FFF2-40B4-BE49-F238E27FC236}">
              <a16:creationId xmlns:a16="http://schemas.microsoft.com/office/drawing/2014/main" id="{42926E7C-70E5-4311-A5E3-053B4D404D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C0C36544-50AD-485B-99E2-91D3BB0002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4" name="Text Box 15">
          <a:extLst>
            <a:ext uri="{FF2B5EF4-FFF2-40B4-BE49-F238E27FC236}">
              <a16:creationId xmlns:a16="http://schemas.microsoft.com/office/drawing/2014/main" id="{05F4FA7A-4EC0-42AB-BE5D-6AD8B650452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5" name="Text Box 15">
          <a:extLst>
            <a:ext uri="{FF2B5EF4-FFF2-40B4-BE49-F238E27FC236}">
              <a16:creationId xmlns:a16="http://schemas.microsoft.com/office/drawing/2014/main" id="{395E54FE-BC37-4E09-8A3E-8158C17DB3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6" name="Text Box 15">
          <a:extLst>
            <a:ext uri="{FF2B5EF4-FFF2-40B4-BE49-F238E27FC236}">
              <a16:creationId xmlns:a16="http://schemas.microsoft.com/office/drawing/2014/main" id="{B15F6F72-E0F0-496D-9C24-EC0834658EC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7" name="Text Box 15">
          <a:extLst>
            <a:ext uri="{FF2B5EF4-FFF2-40B4-BE49-F238E27FC236}">
              <a16:creationId xmlns:a16="http://schemas.microsoft.com/office/drawing/2014/main" id="{C9A05681-EFBE-4F2C-918C-9051B3CE05D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8" name="Text Box 15">
          <a:extLst>
            <a:ext uri="{FF2B5EF4-FFF2-40B4-BE49-F238E27FC236}">
              <a16:creationId xmlns:a16="http://schemas.microsoft.com/office/drawing/2014/main" id="{075787B9-1939-4A29-BFC4-973A731659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9" name="Text Box 15">
          <a:extLst>
            <a:ext uri="{FF2B5EF4-FFF2-40B4-BE49-F238E27FC236}">
              <a16:creationId xmlns:a16="http://schemas.microsoft.com/office/drawing/2014/main" id="{C651071E-740E-4E48-95C7-0D3AC02FC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0" name="Text Box 15">
          <a:extLst>
            <a:ext uri="{FF2B5EF4-FFF2-40B4-BE49-F238E27FC236}">
              <a16:creationId xmlns:a16="http://schemas.microsoft.com/office/drawing/2014/main" id="{3AD41AFF-4B9B-4989-B6FE-707D871705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81B3161A-3CE7-4F81-9DD9-7CFCD5DD63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A0DE0C4F-6CA9-41E6-91D3-9981002757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3" name="Text Box 15">
          <a:extLst>
            <a:ext uri="{FF2B5EF4-FFF2-40B4-BE49-F238E27FC236}">
              <a16:creationId xmlns:a16="http://schemas.microsoft.com/office/drawing/2014/main" id="{8FFE5D93-DAA5-4EC2-A2A4-3DA6BE8DE14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4" name="Text Box 15">
          <a:extLst>
            <a:ext uri="{FF2B5EF4-FFF2-40B4-BE49-F238E27FC236}">
              <a16:creationId xmlns:a16="http://schemas.microsoft.com/office/drawing/2014/main" id="{1C8DA8A4-3D10-4142-897C-732B32AE2A3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5" name="Text Box 15">
          <a:extLst>
            <a:ext uri="{FF2B5EF4-FFF2-40B4-BE49-F238E27FC236}">
              <a16:creationId xmlns:a16="http://schemas.microsoft.com/office/drawing/2014/main" id="{B4B595A1-FF51-41E1-A683-5E2C1B8379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6" name="Text Box 15">
          <a:extLst>
            <a:ext uri="{FF2B5EF4-FFF2-40B4-BE49-F238E27FC236}">
              <a16:creationId xmlns:a16="http://schemas.microsoft.com/office/drawing/2014/main" id="{195B8D9A-DA29-4E32-BC71-79C585F77E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7" name="Text Box 15">
          <a:extLst>
            <a:ext uri="{FF2B5EF4-FFF2-40B4-BE49-F238E27FC236}">
              <a16:creationId xmlns:a16="http://schemas.microsoft.com/office/drawing/2014/main" id="{F89A36E0-E0F7-48CA-AF2C-C60A17F44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8" name="Text Box 15">
          <a:extLst>
            <a:ext uri="{FF2B5EF4-FFF2-40B4-BE49-F238E27FC236}">
              <a16:creationId xmlns:a16="http://schemas.microsoft.com/office/drawing/2014/main" id="{2CEB9EF1-3B73-4B3F-B204-B883CBF292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9" name="Text Box 15">
          <a:extLst>
            <a:ext uri="{FF2B5EF4-FFF2-40B4-BE49-F238E27FC236}">
              <a16:creationId xmlns:a16="http://schemas.microsoft.com/office/drawing/2014/main" id="{5CD15438-E2A1-4AB7-B283-4CB2C344C3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0" name="Text Box 15">
          <a:extLst>
            <a:ext uri="{FF2B5EF4-FFF2-40B4-BE49-F238E27FC236}">
              <a16:creationId xmlns:a16="http://schemas.microsoft.com/office/drawing/2014/main" id="{197A95EF-3ED0-4828-A662-1E5A12193B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EB0E7135-290A-4A57-B5A8-C7481E8DCE1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2" name="Text Box 15">
          <a:extLst>
            <a:ext uri="{FF2B5EF4-FFF2-40B4-BE49-F238E27FC236}">
              <a16:creationId xmlns:a16="http://schemas.microsoft.com/office/drawing/2014/main" id="{083E13A4-29B3-4BD2-811D-8CA4BD6BC5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3" name="Text Box 15">
          <a:extLst>
            <a:ext uri="{FF2B5EF4-FFF2-40B4-BE49-F238E27FC236}">
              <a16:creationId xmlns:a16="http://schemas.microsoft.com/office/drawing/2014/main" id="{CD5FABD6-D44B-45B7-9658-C9A6A06F7D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4" name="Text Box 15">
          <a:extLst>
            <a:ext uri="{FF2B5EF4-FFF2-40B4-BE49-F238E27FC236}">
              <a16:creationId xmlns:a16="http://schemas.microsoft.com/office/drawing/2014/main" id="{FA8C90D2-65C3-4DA0-A606-E891B220C3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5" name="Text Box 15">
          <a:extLst>
            <a:ext uri="{FF2B5EF4-FFF2-40B4-BE49-F238E27FC236}">
              <a16:creationId xmlns:a16="http://schemas.microsoft.com/office/drawing/2014/main" id="{7E69B09D-65DC-4B7F-B986-A333C73A13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6" name="Text Box 15">
          <a:extLst>
            <a:ext uri="{FF2B5EF4-FFF2-40B4-BE49-F238E27FC236}">
              <a16:creationId xmlns:a16="http://schemas.microsoft.com/office/drawing/2014/main" id="{C744187F-741C-42DC-8F36-BC7236B65FD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7" name="Text Box 15">
          <a:extLst>
            <a:ext uri="{FF2B5EF4-FFF2-40B4-BE49-F238E27FC236}">
              <a16:creationId xmlns:a16="http://schemas.microsoft.com/office/drawing/2014/main" id="{BD52E5E6-3714-42CD-ACE1-97588DA994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8" name="Text Box 15">
          <a:extLst>
            <a:ext uri="{FF2B5EF4-FFF2-40B4-BE49-F238E27FC236}">
              <a16:creationId xmlns:a16="http://schemas.microsoft.com/office/drawing/2014/main" id="{BD4F127B-D49F-4124-B025-ECBBBE6F17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CBCF5D53-1D71-4B61-B35C-ED62C5F8FD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C2F97D96-D685-421B-BA96-5B3D776EBF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1" name="Text Box 15">
          <a:extLst>
            <a:ext uri="{FF2B5EF4-FFF2-40B4-BE49-F238E27FC236}">
              <a16:creationId xmlns:a16="http://schemas.microsoft.com/office/drawing/2014/main" id="{7A89C6D5-2AC9-44BB-AA5C-3021181577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2" name="Text Box 15">
          <a:extLst>
            <a:ext uri="{FF2B5EF4-FFF2-40B4-BE49-F238E27FC236}">
              <a16:creationId xmlns:a16="http://schemas.microsoft.com/office/drawing/2014/main" id="{FD336F77-6692-4302-8899-590496AF64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3" name="Text Box 15">
          <a:extLst>
            <a:ext uri="{FF2B5EF4-FFF2-40B4-BE49-F238E27FC236}">
              <a16:creationId xmlns:a16="http://schemas.microsoft.com/office/drawing/2014/main" id="{D627AB67-747C-4152-BBE1-29BC49123A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4" name="Text Box 15">
          <a:extLst>
            <a:ext uri="{FF2B5EF4-FFF2-40B4-BE49-F238E27FC236}">
              <a16:creationId xmlns:a16="http://schemas.microsoft.com/office/drawing/2014/main" id="{0169539B-20FE-4040-AE07-56D946D0B57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5" name="Text Box 15">
          <a:extLst>
            <a:ext uri="{FF2B5EF4-FFF2-40B4-BE49-F238E27FC236}">
              <a16:creationId xmlns:a16="http://schemas.microsoft.com/office/drawing/2014/main" id="{15FB45C3-FB4F-4B86-AD7A-11C3A3FC2C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6" name="Text Box 15">
          <a:extLst>
            <a:ext uri="{FF2B5EF4-FFF2-40B4-BE49-F238E27FC236}">
              <a16:creationId xmlns:a16="http://schemas.microsoft.com/office/drawing/2014/main" id="{8F3E3739-EC87-4793-BB50-2BE03A830E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7" name="Text Box 15">
          <a:extLst>
            <a:ext uri="{FF2B5EF4-FFF2-40B4-BE49-F238E27FC236}">
              <a16:creationId xmlns:a16="http://schemas.microsoft.com/office/drawing/2014/main" id="{0DD90A25-BE2D-43D6-A33B-96CCAA22BC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8" name="Text Box 15">
          <a:extLst>
            <a:ext uri="{FF2B5EF4-FFF2-40B4-BE49-F238E27FC236}">
              <a16:creationId xmlns:a16="http://schemas.microsoft.com/office/drawing/2014/main" id="{A8FC414D-81F2-413E-9FC5-9D96F16D7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13031790-EA07-407A-B62C-E3B830FD8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0" name="Text Box 15">
          <a:extLst>
            <a:ext uri="{FF2B5EF4-FFF2-40B4-BE49-F238E27FC236}">
              <a16:creationId xmlns:a16="http://schemas.microsoft.com/office/drawing/2014/main" id="{BC1CE903-862E-4377-84C0-60682D5C19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1" name="Text Box 15">
          <a:extLst>
            <a:ext uri="{FF2B5EF4-FFF2-40B4-BE49-F238E27FC236}">
              <a16:creationId xmlns:a16="http://schemas.microsoft.com/office/drawing/2014/main" id="{38B15BC1-BA2C-4538-8F45-A156B6D290B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2" name="Text Box 15">
          <a:extLst>
            <a:ext uri="{FF2B5EF4-FFF2-40B4-BE49-F238E27FC236}">
              <a16:creationId xmlns:a16="http://schemas.microsoft.com/office/drawing/2014/main" id="{7E203D63-DE99-4717-86E7-EEE0B084D4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3" name="Text Box 15">
          <a:extLst>
            <a:ext uri="{FF2B5EF4-FFF2-40B4-BE49-F238E27FC236}">
              <a16:creationId xmlns:a16="http://schemas.microsoft.com/office/drawing/2014/main" id="{5178ACA8-41B0-4AF2-BC68-FE7F1200FD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4" name="Text Box 15">
          <a:extLst>
            <a:ext uri="{FF2B5EF4-FFF2-40B4-BE49-F238E27FC236}">
              <a16:creationId xmlns:a16="http://schemas.microsoft.com/office/drawing/2014/main" id="{CDF8FBD7-04CA-45F3-9362-C69EC6B17E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5" name="Text Box 15">
          <a:extLst>
            <a:ext uri="{FF2B5EF4-FFF2-40B4-BE49-F238E27FC236}">
              <a16:creationId xmlns:a16="http://schemas.microsoft.com/office/drawing/2014/main" id="{773434CD-6F54-4CB0-8483-5238C27645F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6" name="Text Box 15">
          <a:extLst>
            <a:ext uri="{FF2B5EF4-FFF2-40B4-BE49-F238E27FC236}">
              <a16:creationId xmlns:a16="http://schemas.microsoft.com/office/drawing/2014/main" id="{793B0D43-84F2-4BE0-A30F-9B91442905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79F90BE2-A3E1-4A20-B14B-E7F4C1D861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72D8961-528B-4BDB-A1B6-83824DC7A0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9" name="Text Box 15">
          <a:extLst>
            <a:ext uri="{FF2B5EF4-FFF2-40B4-BE49-F238E27FC236}">
              <a16:creationId xmlns:a16="http://schemas.microsoft.com/office/drawing/2014/main" id="{CC818F72-2FCD-41CF-B5A7-56367D0469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0" name="Text Box 15">
          <a:extLst>
            <a:ext uri="{FF2B5EF4-FFF2-40B4-BE49-F238E27FC236}">
              <a16:creationId xmlns:a16="http://schemas.microsoft.com/office/drawing/2014/main" id="{ACE4DB8B-186E-4B06-99C6-9C9B89A0E1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1" name="Text Box 15">
          <a:extLst>
            <a:ext uri="{FF2B5EF4-FFF2-40B4-BE49-F238E27FC236}">
              <a16:creationId xmlns:a16="http://schemas.microsoft.com/office/drawing/2014/main" id="{C8B065FD-ED36-4641-B66F-30125D05763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2" name="Text Box 15">
          <a:extLst>
            <a:ext uri="{FF2B5EF4-FFF2-40B4-BE49-F238E27FC236}">
              <a16:creationId xmlns:a16="http://schemas.microsoft.com/office/drawing/2014/main" id="{DFECDD07-3EBE-43C8-9EDE-E452F76B16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3" name="Text Box 15">
          <a:extLst>
            <a:ext uri="{FF2B5EF4-FFF2-40B4-BE49-F238E27FC236}">
              <a16:creationId xmlns:a16="http://schemas.microsoft.com/office/drawing/2014/main" id="{CE526B39-BB1F-4BA0-AC27-2F36EE57DA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4" name="Text Box 15">
          <a:extLst>
            <a:ext uri="{FF2B5EF4-FFF2-40B4-BE49-F238E27FC236}">
              <a16:creationId xmlns:a16="http://schemas.microsoft.com/office/drawing/2014/main" id="{1ED50557-5D2F-4B22-A2D1-52A365DEB1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5" name="Text Box 15">
          <a:extLst>
            <a:ext uri="{FF2B5EF4-FFF2-40B4-BE49-F238E27FC236}">
              <a16:creationId xmlns:a16="http://schemas.microsoft.com/office/drawing/2014/main" id="{A8CAD965-F823-4CAB-B601-816900CA1C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6" name="Text Box 15">
          <a:extLst>
            <a:ext uri="{FF2B5EF4-FFF2-40B4-BE49-F238E27FC236}">
              <a16:creationId xmlns:a16="http://schemas.microsoft.com/office/drawing/2014/main" id="{56FCAABD-2144-4E08-B846-5BE4245F33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10DB5166-A5D8-4A25-BA17-FC1E680369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8" name="Text Box 15">
          <a:extLst>
            <a:ext uri="{FF2B5EF4-FFF2-40B4-BE49-F238E27FC236}">
              <a16:creationId xmlns:a16="http://schemas.microsoft.com/office/drawing/2014/main" id="{247746DF-7659-446D-A17C-E75C8B5FC2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9" name="Text Box 15">
          <a:extLst>
            <a:ext uri="{FF2B5EF4-FFF2-40B4-BE49-F238E27FC236}">
              <a16:creationId xmlns:a16="http://schemas.microsoft.com/office/drawing/2014/main" id="{B4520546-E39C-4147-BA9E-28EF7BB92B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0" name="Text Box 15">
          <a:extLst>
            <a:ext uri="{FF2B5EF4-FFF2-40B4-BE49-F238E27FC236}">
              <a16:creationId xmlns:a16="http://schemas.microsoft.com/office/drawing/2014/main" id="{B6F8ACCF-C84B-407D-BFBF-C03D86AC48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1" name="Text Box 15">
          <a:extLst>
            <a:ext uri="{FF2B5EF4-FFF2-40B4-BE49-F238E27FC236}">
              <a16:creationId xmlns:a16="http://schemas.microsoft.com/office/drawing/2014/main" id="{06AEA450-C648-4E70-BAA2-A9C2E69B6B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2" name="Text Box 15">
          <a:extLst>
            <a:ext uri="{FF2B5EF4-FFF2-40B4-BE49-F238E27FC236}">
              <a16:creationId xmlns:a16="http://schemas.microsoft.com/office/drawing/2014/main" id="{11EB7FDE-7FA0-4660-9C0C-3C83F40779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3" name="Text Box 15">
          <a:extLst>
            <a:ext uri="{FF2B5EF4-FFF2-40B4-BE49-F238E27FC236}">
              <a16:creationId xmlns:a16="http://schemas.microsoft.com/office/drawing/2014/main" id="{2561E76F-09CE-46E1-AEC4-83808C8111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4" name="Text Box 15">
          <a:extLst>
            <a:ext uri="{FF2B5EF4-FFF2-40B4-BE49-F238E27FC236}">
              <a16:creationId xmlns:a16="http://schemas.microsoft.com/office/drawing/2014/main" id="{C228462D-5C59-403F-B126-5D64199E99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5007783-F7AB-4607-9148-A42A4C7EEF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6" name="Text Box 15">
          <a:extLst>
            <a:ext uri="{FF2B5EF4-FFF2-40B4-BE49-F238E27FC236}">
              <a16:creationId xmlns:a16="http://schemas.microsoft.com/office/drawing/2014/main" id="{8F4E931A-548C-4620-B4B1-61A7C62EA0D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7" name="Text Box 15">
          <a:extLst>
            <a:ext uri="{FF2B5EF4-FFF2-40B4-BE49-F238E27FC236}">
              <a16:creationId xmlns:a16="http://schemas.microsoft.com/office/drawing/2014/main" id="{322A3215-BE42-4133-A5BF-840A552397F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88" name="Text Box 15">
          <a:extLst>
            <a:ext uri="{FF2B5EF4-FFF2-40B4-BE49-F238E27FC236}">
              <a16:creationId xmlns:a16="http://schemas.microsoft.com/office/drawing/2014/main" id="{519B8AE4-1358-4EFA-8511-615B0E7ACF5F}"/>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89" name="Text Box 16">
          <a:extLst>
            <a:ext uri="{FF2B5EF4-FFF2-40B4-BE49-F238E27FC236}">
              <a16:creationId xmlns:a16="http://schemas.microsoft.com/office/drawing/2014/main" id="{7B124988-0148-4E51-9BC3-EF704163DBC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0" name="Text Box 17">
          <a:extLst>
            <a:ext uri="{FF2B5EF4-FFF2-40B4-BE49-F238E27FC236}">
              <a16:creationId xmlns:a16="http://schemas.microsoft.com/office/drawing/2014/main" id="{8C7A1FFD-05AC-4862-B033-B80113A4D43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1" name="Text Box 18">
          <a:extLst>
            <a:ext uri="{FF2B5EF4-FFF2-40B4-BE49-F238E27FC236}">
              <a16:creationId xmlns:a16="http://schemas.microsoft.com/office/drawing/2014/main" id="{6F4B4984-24BB-4462-8463-F8222ED8387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2" name="Text Box 19">
          <a:extLst>
            <a:ext uri="{FF2B5EF4-FFF2-40B4-BE49-F238E27FC236}">
              <a16:creationId xmlns:a16="http://schemas.microsoft.com/office/drawing/2014/main" id="{02215751-4975-44E7-AB2A-C95BB960EDC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3" name="Text Box 15">
          <a:extLst>
            <a:ext uri="{FF2B5EF4-FFF2-40B4-BE49-F238E27FC236}">
              <a16:creationId xmlns:a16="http://schemas.microsoft.com/office/drawing/2014/main" id="{2CFA926A-6505-436C-AA95-B18725EEF0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4" name="Text Box 15">
          <a:extLst>
            <a:ext uri="{FF2B5EF4-FFF2-40B4-BE49-F238E27FC236}">
              <a16:creationId xmlns:a16="http://schemas.microsoft.com/office/drawing/2014/main" id="{012FE85A-866D-4872-9925-36DBE2AD26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9AD31B00-C1A6-4CF3-9F21-F037EBDD33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6" name="Text Box 15">
          <a:extLst>
            <a:ext uri="{FF2B5EF4-FFF2-40B4-BE49-F238E27FC236}">
              <a16:creationId xmlns:a16="http://schemas.microsoft.com/office/drawing/2014/main" id="{AF1AE104-3185-4501-8AAB-1AD74020CA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7" name="Text Box 15">
          <a:extLst>
            <a:ext uri="{FF2B5EF4-FFF2-40B4-BE49-F238E27FC236}">
              <a16:creationId xmlns:a16="http://schemas.microsoft.com/office/drawing/2014/main" id="{2136EF66-A819-4F19-B228-2ED3F100BE7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8" name="Text Box 15">
          <a:extLst>
            <a:ext uri="{FF2B5EF4-FFF2-40B4-BE49-F238E27FC236}">
              <a16:creationId xmlns:a16="http://schemas.microsoft.com/office/drawing/2014/main" id="{CBA11A2F-C714-41BD-B3F5-C29E3F1F23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9" name="Text Box 15">
          <a:extLst>
            <a:ext uri="{FF2B5EF4-FFF2-40B4-BE49-F238E27FC236}">
              <a16:creationId xmlns:a16="http://schemas.microsoft.com/office/drawing/2014/main" id="{9EE8C840-FCAD-4EE5-8812-491B5E8FEB9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0" name="Text Box 15">
          <a:extLst>
            <a:ext uri="{FF2B5EF4-FFF2-40B4-BE49-F238E27FC236}">
              <a16:creationId xmlns:a16="http://schemas.microsoft.com/office/drawing/2014/main" id="{467991F0-AA20-4697-92AE-D3717E1D51F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1" name="Text Box 15">
          <a:extLst>
            <a:ext uri="{FF2B5EF4-FFF2-40B4-BE49-F238E27FC236}">
              <a16:creationId xmlns:a16="http://schemas.microsoft.com/office/drawing/2014/main" id="{ECDEB1D7-6603-49DA-81E7-341AD20A4F6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2" name="Text Box 15">
          <a:extLst>
            <a:ext uri="{FF2B5EF4-FFF2-40B4-BE49-F238E27FC236}">
              <a16:creationId xmlns:a16="http://schemas.microsoft.com/office/drawing/2014/main" id="{877AA9CA-0482-4C99-8F4C-67523261EC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24E97CAD-0B86-4003-9ED6-BE381A807D2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B3028898-B53B-409C-A1BF-367AC60F21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4A505319-73E0-404D-8208-0EBC43ECBCB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57235F62-9F76-4101-88A1-E909583F51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07" name="Text Box 15">
          <a:extLst>
            <a:ext uri="{FF2B5EF4-FFF2-40B4-BE49-F238E27FC236}">
              <a16:creationId xmlns:a16="http://schemas.microsoft.com/office/drawing/2014/main" id="{57BC82F4-FE7F-46B2-9FCC-F49666C1F8C2}"/>
            </a:ext>
          </a:extLst>
        </xdr:cNvPr>
        <xdr:cNvSpPr txBox="1">
          <a:spLocks noChangeArrowheads="1"/>
        </xdr:cNvSpPr>
      </xdr:nvSpPr>
      <xdr:spPr bwMode="auto">
        <a:xfrm>
          <a:off x="4743450" y="58864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BCCFCD55-216E-4B92-9E33-7FB85091292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EBA07089-B64E-4A88-B3F8-7933BC7D8A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567101DB-A189-4577-8DEB-5896C9EC7A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1143E3DF-5ABC-4675-A8B6-D873C94156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5EAFBC41-FF6E-45C7-9121-5EB7D9C307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70299024-CC98-4FEE-A7D6-CE3F488011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30F6931C-D837-402B-8ACC-89223BFDDF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F10FA77A-AD47-416D-9B07-467C6D642D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F7011884-9736-4C46-B7C4-F142AB55FF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7" name="Text Box 15">
          <a:extLst>
            <a:ext uri="{FF2B5EF4-FFF2-40B4-BE49-F238E27FC236}">
              <a16:creationId xmlns:a16="http://schemas.microsoft.com/office/drawing/2014/main" id="{9A5223BF-9CE5-4089-8381-D38F8D2A37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58C35222-2B72-47CC-8B34-42F1566E82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2009AEC-3722-4150-B95C-9CA96605D7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E2EE5E58-08EF-43DE-8726-E4B883BA2C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6C7494AC-60EF-4A76-85DB-302BF45FB7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2" name="Text Box 16">
          <a:extLst>
            <a:ext uri="{FF2B5EF4-FFF2-40B4-BE49-F238E27FC236}">
              <a16:creationId xmlns:a16="http://schemas.microsoft.com/office/drawing/2014/main" id="{C64138F5-CA3A-4E7C-8FDA-967C6EF3A1AF}"/>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3" name="Text Box 17">
          <a:extLst>
            <a:ext uri="{FF2B5EF4-FFF2-40B4-BE49-F238E27FC236}">
              <a16:creationId xmlns:a16="http://schemas.microsoft.com/office/drawing/2014/main" id="{B3C0F150-CE36-46B1-AA9E-8049B4FD654A}"/>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4" name="Text Box 18">
          <a:extLst>
            <a:ext uri="{FF2B5EF4-FFF2-40B4-BE49-F238E27FC236}">
              <a16:creationId xmlns:a16="http://schemas.microsoft.com/office/drawing/2014/main" id="{CCEF8890-9EAA-4741-B4BA-4768D83AACF7}"/>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5" name="Text Box 19">
          <a:extLst>
            <a:ext uri="{FF2B5EF4-FFF2-40B4-BE49-F238E27FC236}">
              <a16:creationId xmlns:a16="http://schemas.microsoft.com/office/drawing/2014/main" id="{725ED6E3-3744-44D0-A131-716F94A84C71}"/>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26" name="Text Box 15">
          <a:extLst>
            <a:ext uri="{FF2B5EF4-FFF2-40B4-BE49-F238E27FC236}">
              <a16:creationId xmlns:a16="http://schemas.microsoft.com/office/drawing/2014/main" id="{54D1DFC2-49DE-4AD8-8C0D-08E807849204}"/>
            </a:ext>
          </a:extLst>
        </xdr:cNvPr>
        <xdr:cNvSpPr txBox="1">
          <a:spLocks noChangeArrowheads="1"/>
        </xdr:cNvSpPr>
      </xdr:nvSpPr>
      <xdr:spPr bwMode="auto">
        <a:xfrm>
          <a:off x="474345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7" name="Text Box 16">
          <a:extLst>
            <a:ext uri="{FF2B5EF4-FFF2-40B4-BE49-F238E27FC236}">
              <a16:creationId xmlns:a16="http://schemas.microsoft.com/office/drawing/2014/main" id="{518D3839-E2D0-4420-870D-17AAE49AE01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8" name="Text Box 17">
          <a:extLst>
            <a:ext uri="{FF2B5EF4-FFF2-40B4-BE49-F238E27FC236}">
              <a16:creationId xmlns:a16="http://schemas.microsoft.com/office/drawing/2014/main" id="{45A5DA2F-0ECE-446F-9382-E681B7AF17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9" name="Text Box 18">
          <a:extLst>
            <a:ext uri="{FF2B5EF4-FFF2-40B4-BE49-F238E27FC236}">
              <a16:creationId xmlns:a16="http://schemas.microsoft.com/office/drawing/2014/main" id="{AB4B9C7D-E5FE-4D73-B09F-3E1F67A7475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0" name="Text Box 19">
          <a:extLst>
            <a:ext uri="{FF2B5EF4-FFF2-40B4-BE49-F238E27FC236}">
              <a16:creationId xmlns:a16="http://schemas.microsoft.com/office/drawing/2014/main" id="{C9A2FDCE-E38D-4668-900E-3AA891E24E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1057A67C-2A23-452B-869C-0C3E152F69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2" name="Text Box 15">
          <a:extLst>
            <a:ext uri="{FF2B5EF4-FFF2-40B4-BE49-F238E27FC236}">
              <a16:creationId xmlns:a16="http://schemas.microsoft.com/office/drawing/2014/main" id="{62DBAE27-6583-41F4-93AF-4E040A391D8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3" name="Text Box 15">
          <a:extLst>
            <a:ext uri="{FF2B5EF4-FFF2-40B4-BE49-F238E27FC236}">
              <a16:creationId xmlns:a16="http://schemas.microsoft.com/office/drawing/2014/main" id="{5AA7B066-A8E6-4DC4-9ACE-3C8012852A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34" name="Text Box 15">
          <a:extLst>
            <a:ext uri="{FF2B5EF4-FFF2-40B4-BE49-F238E27FC236}">
              <a16:creationId xmlns:a16="http://schemas.microsoft.com/office/drawing/2014/main" id="{3F134616-09BD-43FE-BE4B-24A275E755FF}"/>
            </a:ext>
          </a:extLst>
        </xdr:cNvPr>
        <xdr:cNvSpPr txBox="1">
          <a:spLocks noChangeArrowheads="1"/>
        </xdr:cNvSpPr>
      </xdr:nvSpPr>
      <xdr:spPr bwMode="auto">
        <a:xfrm>
          <a:off x="4743450" y="10191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5" name="Text Box 16">
          <a:extLst>
            <a:ext uri="{FF2B5EF4-FFF2-40B4-BE49-F238E27FC236}">
              <a16:creationId xmlns:a16="http://schemas.microsoft.com/office/drawing/2014/main" id="{3F8FDDA1-4FD0-4A6E-A7A6-40E81E232C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6" name="Text Box 17">
          <a:extLst>
            <a:ext uri="{FF2B5EF4-FFF2-40B4-BE49-F238E27FC236}">
              <a16:creationId xmlns:a16="http://schemas.microsoft.com/office/drawing/2014/main" id="{A45EADAF-CBFA-4ADB-87A0-4C32BBB0EC3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8">
          <a:extLst>
            <a:ext uri="{FF2B5EF4-FFF2-40B4-BE49-F238E27FC236}">
              <a16:creationId xmlns:a16="http://schemas.microsoft.com/office/drawing/2014/main" id="{568C9F77-0A50-4C5D-B3EC-69114B3725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9">
          <a:extLst>
            <a:ext uri="{FF2B5EF4-FFF2-40B4-BE49-F238E27FC236}">
              <a16:creationId xmlns:a16="http://schemas.microsoft.com/office/drawing/2014/main" id="{D2A45DF5-F81F-447F-A58B-B3FB8EBC189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9" name="Text Box 15">
          <a:extLst>
            <a:ext uri="{FF2B5EF4-FFF2-40B4-BE49-F238E27FC236}">
              <a16:creationId xmlns:a16="http://schemas.microsoft.com/office/drawing/2014/main" id="{5DDB14F6-B8F9-49E8-9F55-BFAAE6A71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0" name="Text Box 15">
          <a:extLst>
            <a:ext uri="{FF2B5EF4-FFF2-40B4-BE49-F238E27FC236}">
              <a16:creationId xmlns:a16="http://schemas.microsoft.com/office/drawing/2014/main" id="{A78E66A7-F349-43E6-BFD3-4B7A57CA0DC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31A0A2D9-F4F2-405A-A720-85FA49A529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972CBE29-951A-4E32-A69B-1A4BFDDC55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FF20F4F0-BE59-4D28-B7F9-A226F1666A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4" name="Text Box 15">
          <a:extLst>
            <a:ext uri="{FF2B5EF4-FFF2-40B4-BE49-F238E27FC236}">
              <a16:creationId xmlns:a16="http://schemas.microsoft.com/office/drawing/2014/main" id="{A4A9DDF3-4B4D-4579-BAB8-E7218180BB2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5" name="Text Box 15">
          <a:extLst>
            <a:ext uri="{FF2B5EF4-FFF2-40B4-BE49-F238E27FC236}">
              <a16:creationId xmlns:a16="http://schemas.microsoft.com/office/drawing/2014/main" id="{15EC31CD-C505-4B14-BE82-681A3D7A32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6" name="Text Box 15">
          <a:extLst>
            <a:ext uri="{FF2B5EF4-FFF2-40B4-BE49-F238E27FC236}">
              <a16:creationId xmlns:a16="http://schemas.microsoft.com/office/drawing/2014/main" id="{517B1F75-0538-4B9F-9F3D-3918AEF367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7" name="Text Box 15">
          <a:extLst>
            <a:ext uri="{FF2B5EF4-FFF2-40B4-BE49-F238E27FC236}">
              <a16:creationId xmlns:a16="http://schemas.microsoft.com/office/drawing/2014/main" id="{5A959A3F-C6ED-4971-9495-63FE7B6EB6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8" name="Text Box 15">
          <a:extLst>
            <a:ext uri="{FF2B5EF4-FFF2-40B4-BE49-F238E27FC236}">
              <a16:creationId xmlns:a16="http://schemas.microsoft.com/office/drawing/2014/main" id="{463C4352-828B-4F89-8BE7-84F2F849E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339EC4E0-6369-4AF0-9E81-529BAAE7D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355201A3-790F-4462-98BE-E0A8240A8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713429BA-A4DB-456B-8F52-37455A6E6C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6DAA24BB-ECA2-4205-9C20-4DB5DDDD1F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3" name="Text Box 15">
          <a:extLst>
            <a:ext uri="{FF2B5EF4-FFF2-40B4-BE49-F238E27FC236}">
              <a16:creationId xmlns:a16="http://schemas.microsoft.com/office/drawing/2014/main" id="{E5F26A8E-0BC1-4097-A3B7-02404A424D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4" name="Text Box 15">
          <a:extLst>
            <a:ext uri="{FF2B5EF4-FFF2-40B4-BE49-F238E27FC236}">
              <a16:creationId xmlns:a16="http://schemas.microsoft.com/office/drawing/2014/main" id="{1FA72BA4-67F2-457B-93FB-271E1B66D0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5" name="Text Box 15">
          <a:extLst>
            <a:ext uri="{FF2B5EF4-FFF2-40B4-BE49-F238E27FC236}">
              <a16:creationId xmlns:a16="http://schemas.microsoft.com/office/drawing/2014/main" id="{B1291E13-7F13-41D9-92AC-D32EB28B43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6" name="Text Box 15">
          <a:extLst>
            <a:ext uri="{FF2B5EF4-FFF2-40B4-BE49-F238E27FC236}">
              <a16:creationId xmlns:a16="http://schemas.microsoft.com/office/drawing/2014/main" id="{3C02573E-49C8-46DC-807D-60DF5DEDC06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7" name="Text Box 15">
          <a:extLst>
            <a:ext uri="{FF2B5EF4-FFF2-40B4-BE49-F238E27FC236}">
              <a16:creationId xmlns:a16="http://schemas.microsoft.com/office/drawing/2014/main" id="{18D1B86E-DF2F-49B0-9781-E11E5F55CE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8" name="Text Box 15">
          <a:extLst>
            <a:ext uri="{FF2B5EF4-FFF2-40B4-BE49-F238E27FC236}">
              <a16:creationId xmlns:a16="http://schemas.microsoft.com/office/drawing/2014/main" id="{BD59467E-491D-4EE8-8B54-7B287A938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9" name="Text Box 15">
          <a:extLst>
            <a:ext uri="{FF2B5EF4-FFF2-40B4-BE49-F238E27FC236}">
              <a16:creationId xmlns:a16="http://schemas.microsoft.com/office/drawing/2014/main" id="{78520C80-C1AE-4BFA-B794-3732C673F5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0" name="Text Box 15">
          <a:extLst>
            <a:ext uri="{FF2B5EF4-FFF2-40B4-BE49-F238E27FC236}">
              <a16:creationId xmlns:a16="http://schemas.microsoft.com/office/drawing/2014/main" id="{BB104CC5-81D1-45F9-8949-A8190704FD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1" name="Text Box 15">
          <a:extLst>
            <a:ext uri="{FF2B5EF4-FFF2-40B4-BE49-F238E27FC236}">
              <a16:creationId xmlns:a16="http://schemas.microsoft.com/office/drawing/2014/main" id="{7DE9BCD5-69D0-4D8F-B97F-FE3A0FEA54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2" name="Text Box 15">
          <a:extLst>
            <a:ext uri="{FF2B5EF4-FFF2-40B4-BE49-F238E27FC236}">
              <a16:creationId xmlns:a16="http://schemas.microsoft.com/office/drawing/2014/main" id="{E3A15029-6A15-41A4-B05E-77013A763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3" name="Text Box 15">
          <a:extLst>
            <a:ext uri="{FF2B5EF4-FFF2-40B4-BE49-F238E27FC236}">
              <a16:creationId xmlns:a16="http://schemas.microsoft.com/office/drawing/2014/main" id="{201A63EE-BFEE-445B-BBA3-D8B52FC8CC7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4" name="Text Box 15">
          <a:extLst>
            <a:ext uri="{FF2B5EF4-FFF2-40B4-BE49-F238E27FC236}">
              <a16:creationId xmlns:a16="http://schemas.microsoft.com/office/drawing/2014/main" id="{238C998E-BE99-4CB4-9F98-383AC4EF28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5" name="Text Box 15">
          <a:extLst>
            <a:ext uri="{FF2B5EF4-FFF2-40B4-BE49-F238E27FC236}">
              <a16:creationId xmlns:a16="http://schemas.microsoft.com/office/drawing/2014/main" id="{8B6B621C-A6BB-438A-ACC2-121692EDCA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6" name="Text Box 15">
          <a:extLst>
            <a:ext uri="{FF2B5EF4-FFF2-40B4-BE49-F238E27FC236}">
              <a16:creationId xmlns:a16="http://schemas.microsoft.com/office/drawing/2014/main" id="{A372ED6E-6973-421A-AE02-08B81FFAF7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7" name="Text Box 16">
          <a:extLst>
            <a:ext uri="{FF2B5EF4-FFF2-40B4-BE49-F238E27FC236}">
              <a16:creationId xmlns:a16="http://schemas.microsoft.com/office/drawing/2014/main" id="{21E0B195-80CA-48F4-A0AF-CA08E1F9CD88}"/>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8" name="Text Box 17">
          <a:extLst>
            <a:ext uri="{FF2B5EF4-FFF2-40B4-BE49-F238E27FC236}">
              <a16:creationId xmlns:a16="http://schemas.microsoft.com/office/drawing/2014/main" id="{47B0684B-52E5-4353-B0DC-65309600F2BD}"/>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15875</xdr:rowOff>
    </xdr:from>
    <xdr:ext cx="95250" cy="171450"/>
    <xdr:sp macro="" textlink="">
      <xdr:nvSpPr>
        <xdr:cNvPr id="769" name="Text Box 18">
          <a:extLst>
            <a:ext uri="{FF2B5EF4-FFF2-40B4-BE49-F238E27FC236}">
              <a16:creationId xmlns:a16="http://schemas.microsoft.com/office/drawing/2014/main" id="{647C7213-61F6-4154-B5B3-1BE72C83B00D}"/>
            </a:ext>
          </a:extLst>
        </xdr:cNvPr>
        <xdr:cNvSpPr txBox="1">
          <a:spLocks noChangeArrowheads="1"/>
        </xdr:cNvSpPr>
      </xdr:nvSpPr>
      <xdr:spPr bwMode="auto">
        <a:xfrm>
          <a:off x="14362112" y="9836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213632"/>
    <xdr:sp macro="" textlink="">
      <xdr:nvSpPr>
        <xdr:cNvPr id="770" name="Text Box 15">
          <a:extLst>
            <a:ext uri="{FF2B5EF4-FFF2-40B4-BE49-F238E27FC236}">
              <a16:creationId xmlns:a16="http://schemas.microsoft.com/office/drawing/2014/main" id="{F2D7A2AC-0396-4513-9CA7-0BD7FF691B89}"/>
            </a:ext>
          </a:extLst>
        </xdr:cNvPr>
        <xdr:cNvSpPr txBox="1">
          <a:spLocks noChangeArrowheads="1"/>
        </xdr:cNvSpPr>
      </xdr:nvSpPr>
      <xdr:spPr bwMode="auto">
        <a:xfrm>
          <a:off x="1436370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1" name="Text Box 16">
          <a:extLst>
            <a:ext uri="{FF2B5EF4-FFF2-40B4-BE49-F238E27FC236}">
              <a16:creationId xmlns:a16="http://schemas.microsoft.com/office/drawing/2014/main" id="{8D67E583-B880-43F7-B989-B9651DDB672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2" name="Text Box 17">
          <a:extLst>
            <a:ext uri="{FF2B5EF4-FFF2-40B4-BE49-F238E27FC236}">
              <a16:creationId xmlns:a16="http://schemas.microsoft.com/office/drawing/2014/main" id="{6AA20E65-8255-4EF2-A893-40C61426486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3" name="Text Box 18">
          <a:extLst>
            <a:ext uri="{FF2B5EF4-FFF2-40B4-BE49-F238E27FC236}">
              <a16:creationId xmlns:a16="http://schemas.microsoft.com/office/drawing/2014/main" id="{0AEBC9E2-2CB6-4AB9-8CE8-40AB72200B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4" name="Text Box 19">
          <a:extLst>
            <a:ext uri="{FF2B5EF4-FFF2-40B4-BE49-F238E27FC236}">
              <a16:creationId xmlns:a16="http://schemas.microsoft.com/office/drawing/2014/main" id="{F2E2B377-19D6-4517-B81D-72FD0DDE3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5" name="Text Box 15">
          <a:extLst>
            <a:ext uri="{FF2B5EF4-FFF2-40B4-BE49-F238E27FC236}">
              <a16:creationId xmlns:a16="http://schemas.microsoft.com/office/drawing/2014/main" id="{A8573CBD-17FD-409E-8A89-8BE05A81A3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6" name="Text Box 15">
          <a:extLst>
            <a:ext uri="{FF2B5EF4-FFF2-40B4-BE49-F238E27FC236}">
              <a16:creationId xmlns:a16="http://schemas.microsoft.com/office/drawing/2014/main" id="{172155C3-4A09-4774-90BE-910B3987E2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7" name="Text Box 15">
          <a:extLst>
            <a:ext uri="{FF2B5EF4-FFF2-40B4-BE49-F238E27FC236}">
              <a16:creationId xmlns:a16="http://schemas.microsoft.com/office/drawing/2014/main" id="{1BE8BC36-07DC-4E18-B135-5776F43FD29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8" name="Text Box 15">
          <a:extLst>
            <a:ext uri="{FF2B5EF4-FFF2-40B4-BE49-F238E27FC236}">
              <a16:creationId xmlns:a16="http://schemas.microsoft.com/office/drawing/2014/main" id="{095BAA5B-0CEB-4D7D-B0E7-DFC4A6BA0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9" name="Text Box 15">
          <a:extLst>
            <a:ext uri="{FF2B5EF4-FFF2-40B4-BE49-F238E27FC236}">
              <a16:creationId xmlns:a16="http://schemas.microsoft.com/office/drawing/2014/main" id="{91BE713C-EFBB-4836-AE55-7801CB145C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0" name="Text Box 15">
          <a:extLst>
            <a:ext uri="{FF2B5EF4-FFF2-40B4-BE49-F238E27FC236}">
              <a16:creationId xmlns:a16="http://schemas.microsoft.com/office/drawing/2014/main" id="{825D59C6-8DF0-4A01-A812-58D5A0C466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1" name="Text Box 15">
          <a:extLst>
            <a:ext uri="{FF2B5EF4-FFF2-40B4-BE49-F238E27FC236}">
              <a16:creationId xmlns:a16="http://schemas.microsoft.com/office/drawing/2014/main" id="{99922DBD-74A2-4A31-AE6D-62F9A96DB0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2" name="Text Box 15">
          <a:extLst>
            <a:ext uri="{FF2B5EF4-FFF2-40B4-BE49-F238E27FC236}">
              <a16:creationId xmlns:a16="http://schemas.microsoft.com/office/drawing/2014/main" id="{2A490854-33A1-484A-AAAC-1FA9248549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3" name="Text Box 15">
          <a:extLst>
            <a:ext uri="{FF2B5EF4-FFF2-40B4-BE49-F238E27FC236}">
              <a16:creationId xmlns:a16="http://schemas.microsoft.com/office/drawing/2014/main" id="{57A8ECD8-8A3D-4611-9663-4E82E615F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4" name="Text Box 15">
          <a:extLst>
            <a:ext uri="{FF2B5EF4-FFF2-40B4-BE49-F238E27FC236}">
              <a16:creationId xmlns:a16="http://schemas.microsoft.com/office/drawing/2014/main" id="{1816BAE8-204D-4FD5-93D0-3B17D8F54B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5" name="Text Box 15">
          <a:extLst>
            <a:ext uri="{FF2B5EF4-FFF2-40B4-BE49-F238E27FC236}">
              <a16:creationId xmlns:a16="http://schemas.microsoft.com/office/drawing/2014/main" id="{8B830C74-C576-435A-98F6-69D15BAD9D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6" name="Text Box 15">
          <a:extLst>
            <a:ext uri="{FF2B5EF4-FFF2-40B4-BE49-F238E27FC236}">
              <a16:creationId xmlns:a16="http://schemas.microsoft.com/office/drawing/2014/main" id="{3D72ADE0-E56E-4B69-8E10-47FA4170804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7" name="Text Box 15">
          <a:extLst>
            <a:ext uri="{FF2B5EF4-FFF2-40B4-BE49-F238E27FC236}">
              <a16:creationId xmlns:a16="http://schemas.microsoft.com/office/drawing/2014/main" id="{537A635C-AC87-49CF-858F-4C3AF2F10E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8" name="Text Box 15">
          <a:extLst>
            <a:ext uri="{FF2B5EF4-FFF2-40B4-BE49-F238E27FC236}">
              <a16:creationId xmlns:a16="http://schemas.microsoft.com/office/drawing/2014/main" id="{2DEF84A4-3B5A-4238-9547-ECF6E12D52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9" name="Text Box 15">
          <a:extLst>
            <a:ext uri="{FF2B5EF4-FFF2-40B4-BE49-F238E27FC236}">
              <a16:creationId xmlns:a16="http://schemas.microsoft.com/office/drawing/2014/main" id="{F439983F-3824-4C15-AF75-4C6BDC1206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0" name="Text Box 15">
          <a:extLst>
            <a:ext uri="{FF2B5EF4-FFF2-40B4-BE49-F238E27FC236}">
              <a16:creationId xmlns:a16="http://schemas.microsoft.com/office/drawing/2014/main" id="{1E19128A-26B0-4783-8556-8D9B2AE16A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1" name="Text Box 15">
          <a:extLst>
            <a:ext uri="{FF2B5EF4-FFF2-40B4-BE49-F238E27FC236}">
              <a16:creationId xmlns:a16="http://schemas.microsoft.com/office/drawing/2014/main" id="{9A7CD62F-CA59-4767-82C4-A758010345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31E07EC0-6D41-4739-A867-2BFBFC57F6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19125E2A-9F49-4E8A-8D54-BE54141C51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70F449EC-6763-4A14-BC9A-1A6DCC13CF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20899C0E-B518-4598-B0E8-CD7A879E06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5964B7F9-97B0-4818-9B99-01B6B35BE7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80E17950-228C-4ECE-BC94-4FDA83008C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EE1F25D0-D313-4447-941B-3D4D4BBCA0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14ED25CD-FB84-44C2-A5A1-528B68C37C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661C24F6-D314-4AE9-9FF6-0B508C9383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3B906BB-2927-4A41-A2C5-4FBDD195A9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95D818C1-10D2-4CA7-A602-E3F50C26F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65DBD1C-2954-4D15-85F3-6B72471254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C1F905CF-52F4-4820-B9A4-F93F46D4E3F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62EB4C44-EB84-4088-A991-03F1DF3B8A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D79A3976-6021-45AA-B1AE-44F753586A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C758957F-9D85-4803-B069-4D74999499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FA1A1E1F-7353-4A38-BF83-899F574413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A45C37DD-FE4D-441E-B726-7F1691028C6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7FAF16D5-3EBD-468F-A6AE-A04A590599D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98900C1A-77E7-440F-99DA-5DC207440F7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57404EA0-6859-4CA2-A4E9-EEB4157C7F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DEE331D-9347-423A-93E0-D6EF1E3784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88F69E2E-27B5-42B4-A441-4D3B9F903F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22C79DA8-3BA1-4A39-BA92-EC915CDB81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A68815B1-4AE1-44A0-86DF-EF854B741E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83AC8805-A537-49A0-851B-1BA6027A9E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4ED2CE22-20C1-4FB4-B876-003BFFCE62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167163A6-298C-4FC0-9848-F1F0DCA3DB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2C014246-FA79-432A-A0B6-85F6770C57A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1" name="Text Box 16">
          <a:extLst>
            <a:ext uri="{FF2B5EF4-FFF2-40B4-BE49-F238E27FC236}">
              <a16:creationId xmlns:a16="http://schemas.microsoft.com/office/drawing/2014/main" id="{FAA55B04-4E7F-4325-9E2B-63B625F1B4E6}"/>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2" name="Text Box 17">
          <a:extLst>
            <a:ext uri="{FF2B5EF4-FFF2-40B4-BE49-F238E27FC236}">
              <a16:creationId xmlns:a16="http://schemas.microsoft.com/office/drawing/2014/main" id="{3ED32577-8523-44FA-8278-3171EE8CD11F}"/>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3" name="Text Box 18">
          <a:extLst>
            <a:ext uri="{FF2B5EF4-FFF2-40B4-BE49-F238E27FC236}">
              <a16:creationId xmlns:a16="http://schemas.microsoft.com/office/drawing/2014/main" id="{263196B1-5771-4A10-AF9D-FE169645539D}"/>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4" name="Text Box 19">
          <a:extLst>
            <a:ext uri="{FF2B5EF4-FFF2-40B4-BE49-F238E27FC236}">
              <a16:creationId xmlns:a16="http://schemas.microsoft.com/office/drawing/2014/main" id="{A7421531-9F5C-44D3-9FA1-839AD5E5B4D5}"/>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5" name="Text Box 15">
          <a:extLst>
            <a:ext uri="{FF2B5EF4-FFF2-40B4-BE49-F238E27FC236}">
              <a16:creationId xmlns:a16="http://schemas.microsoft.com/office/drawing/2014/main" id="{E48DB433-5D4A-4573-9721-08B7BFCF67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6" name="Text Box 15">
          <a:extLst>
            <a:ext uri="{FF2B5EF4-FFF2-40B4-BE49-F238E27FC236}">
              <a16:creationId xmlns:a16="http://schemas.microsoft.com/office/drawing/2014/main" id="{84827DEE-C4BF-4062-8132-F488F498CB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7" name="Text Box 15">
          <a:extLst>
            <a:ext uri="{FF2B5EF4-FFF2-40B4-BE49-F238E27FC236}">
              <a16:creationId xmlns:a16="http://schemas.microsoft.com/office/drawing/2014/main" id="{F97EE4EF-4BDE-490F-BB40-6A0C4DFFAF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8" name="Text Box 15">
          <a:extLst>
            <a:ext uri="{FF2B5EF4-FFF2-40B4-BE49-F238E27FC236}">
              <a16:creationId xmlns:a16="http://schemas.microsoft.com/office/drawing/2014/main" id="{EC7DE81D-BFE1-448C-ADEF-A207C12DE9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9" name="Text Box 15">
          <a:extLst>
            <a:ext uri="{FF2B5EF4-FFF2-40B4-BE49-F238E27FC236}">
              <a16:creationId xmlns:a16="http://schemas.microsoft.com/office/drawing/2014/main" id="{85AAF14F-5294-4614-A8BB-5F168FECEE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0" name="Text Box 15">
          <a:extLst>
            <a:ext uri="{FF2B5EF4-FFF2-40B4-BE49-F238E27FC236}">
              <a16:creationId xmlns:a16="http://schemas.microsoft.com/office/drawing/2014/main" id="{0C7A410B-00CC-41C8-87E9-110F37D9C43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1" name="Text Box 15">
          <a:extLst>
            <a:ext uri="{FF2B5EF4-FFF2-40B4-BE49-F238E27FC236}">
              <a16:creationId xmlns:a16="http://schemas.microsoft.com/office/drawing/2014/main" id="{9EB23F09-9C8A-4999-A793-540D33B7E2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2" name="Text Box 15">
          <a:extLst>
            <a:ext uri="{FF2B5EF4-FFF2-40B4-BE49-F238E27FC236}">
              <a16:creationId xmlns:a16="http://schemas.microsoft.com/office/drawing/2014/main" id="{1C3559F4-FAF5-4D4B-A377-28F6FF3198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3" name="Text Box 15">
          <a:extLst>
            <a:ext uri="{FF2B5EF4-FFF2-40B4-BE49-F238E27FC236}">
              <a16:creationId xmlns:a16="http://schemas.microsoft.com/office/drawing/2014/main" id="{E97470BD-FE48-488C-A609-1F68AC970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4" name="Text Box 15">
          <a:extLst>
            <a:ext uri="{FF2B5EF4-FFF2-40B4-BE49-F238E27FC236}">
              <a16:creationId xmlns:a16="http://schemas.microsoft.com/office/drawing/2014/main" id="{51B5F8D1-858F-4E71-861B-135D98B4AC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5" name="Text Box 15">
          <a:extLst>
            <a:ext uri="{FF2B5EF4-FFF2-40B4-BE49-F238E27FC236}">
              <a16:creationId xmlns:a16="http://schemas.microsoft.com/office/drawing/2014/main" id="{9A784A8E-C3A6-4DC0-9226-A5E856BAF3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6" name="Text Box 15">
          <a:extLst>
            <a:ext uri="{FF2B5EF4-FFF2-40B4-BE49-F238E27FC236}">
              <a16:creationId xmlns:a16="http://schemas.microsoft.com/office/drawing/2014/main" id="{E807707A-60AF-46D6-858D-B9D323314C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7" name="Text Box 15">
          <a:extLst>
            <a:ext uri="{FF2B5EF4-FFF2-40B4-BE49-F238E27FC236}">
              <a16:creationId xmlns:a16="http://schemas.microsoft.com/office/drawing/2014/main" id="{5A71F629-3C6D-4D20-AEDE-3267F885A8A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8" name="Text Box 15">
          <a:extLst>
            <a:ext uri="{FF2B5EF4-FFF2-40B4-BE49-F238E27FC236}">
              <a16:creationId xmlns:a16="http://schemas.microsoft.com/office/drawing/2014/main" id="{C62E5E6D-867F-4F3E-BECE-1657CAD90B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39" name="Text Box 16">
          <a:extLst>
            <a:ext uri="{FF2B5EF4-FFF2-40B4-BE49-F238E27FC236}">
              <a16:creationId xmlns:a16="http://schemas.microsoft.com/office/drawing/2014/main" id="{6EE3777F-81E3-443F-AE54-5E4BAD04295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0" name="Text Box 17">
          <a:extLst>
            <a:ext uri="{FF2B5EF4-FFF2-40B4-BE49-F238E27FC236}">
              <a16:creationId xmlns:a16="http://schemas.microsoft.com/office/drawing/2014/main" id="{E00E768A-4047-4A8F-B135-0955A5F736C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1" name="Text Box 18">
          <a:extLst>
            <a:ext uri="{FF2B5EF4-FFF2-40B4-BE49-F238E27FC236}">
              <a16:creationId xmlns:a16="http://schemas.microsoft.com/office/drawing/2014/main" id="{FBAEEC12-340A-4EB1-9B9B-08B84062D7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2" name="Text Box 19">
          <a:extLst>
            <a:ext uri="{FF2B5EF4-FFF2-40B4-BE49-F238E27FC236}">
              <a16:creationId xmlns:a16="http://schemas.microsoft.com/office/drawing/2014/main" id="{481B64EC-30F2-4F60-84D3-BB0F98F5746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6F35F285-A1D3-45CB-9F45-B97CE7D0069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4" name="Text Box 16">
          <a:extLst>
            <a:ext uri="{FF2B5EF4-FFF2-40B4-BE49-F238E27FC236}">
              <a16:creationId xmlns:a16="http://schemas.microsoft.com/office/drawing/2014/main" id="{F8815A3B-5137-4F8B-AA0B-9CFFDBDCDAD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5" name="Text Box 17">
          <a:extLst>
            <a:ext uri="{FF2B5EF4-FFF2-40B4-BE49-F238E27FC236}">
              <a16:creationId xmlns:a16="http://schemas.microsoft.com/office/drawing/2014/main" id="{505CC3E2-2C6B-4477-9EA0-B11B2B33CD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6" name="Text Box 18">
          <a:extLst>
            <a:ext uri="{FF2B5EF4-FFF2-40B4-BE49-F238E27FC236}">
              <a16:creationId xmlns:a16="http://schemas.microsoft.com/office/drawing/2014/main" id="{279EF72F-2E79-4AD4-BCD7-BECBEF33B83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7" name="Text Box 19">
          <a:extLst>
            <a:ext uri="{FF2B5EF4-FFF2-40B4-BE49-F238E27FC236}">
              <a16:creationId xmlns:a16="http://schemas.microsoft.com/office/drawing/2014/main" id="{2F907EEE-FABA-404D-B3D3-217A952F7FD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841E8C95-1DCD-431F-8094-9F84CC2294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6286F8DF-12FF-466E-9370-083505EC19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6F022495-0567-448A-B6A0-DE61772913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DA1F098-E2A7-4146-B9E2-84D44F1FCB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509767BC-0797-4D49-A406-36F00880A82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7B8570B1-DF4D-4C01-BB2E-AA930616F9F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427B7097-7C7F-455A-B94F-654955CBB1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5" name="Text Box 15">
          <a:extLst>
            <a:ext uri="{FF2B5EF4-FFF2-40B4-BE49-F238E27FC236}">
              <a16:creationId xmlns:a16="http://schemas.microsoft.com/office/drawing/2014/main" id="{2BE96202-9F55-4001-BF7D-97DBF0CE5F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6" name="Text Box 15">
          <a:extLst>
            <a:ext uri="{FF2B5EF4-FFF2-40B4-BE49-F238E27FC236}">
              <a16:creationId xmlns:a16="http://schemas.microsoft.com/office/drawing/2014/main" id="{FF415C77-C797-4FD1-8012-454F2790E0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7" name="Text Box 15">
          <a:extLst>
            <a:ext uri="{FF2B5EF4-FFF2-40B4-BE49-F238E27FC236}">
              <a16:creationId xmlns:a16="http://schemas.microsoft.com/office/drawing/2014/main" id="{D3EFC2B3-D1FB-42D4-8AFC-E073BDFA95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8" name="Text Box 15">
          <a:extLst>
            <a:ext uri="{FF2B5EF4-FFF2-40B4-BE49-F238E27FC236}">
              <a16:creationId xmlns:a16="http://schemas.microsoft.com/office/drawing/2014/main" id="{BF4DD132-295E-497D-80C4-B4A8F1592F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885FDBC1-9511-4DD1-935A-6FAEF69770C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0" name="Text Box 15">
          <a:extLst>
            <a:ext uri="{FF2B5EF4-FFF2-40B4-BE49-F238E27FC236}">
              <a16:creationId xmlns:a16="http://schemas.microsoft.com/office/drawing/2014/main" id="{30BB22B9-298F-4462-8154-D7C6973AD3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1" name="Text Box 15">
          <a:extLst>
            <a:ext uri="{FF2B5EF4-FFF2-40B4-BE49-F238E27FC236}">
              <a16:creationId xmlns:a16="http://schemas.microsoft.com/office/drawing/2014/main" id="{56A7CB4C-2817-4610-BA62-B90BF5CFD5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2" name="Text Box 15">
          <a:extLst>
            <a:ext uri="{FF2B5EF4-FFF2-40B4-BE49-F238E27FC236}">
              <a16:creationId xmlns:a16="http://schemas.microsoft.com/office/drawing/2014/main" id="{4E40167B-B075-48C9-851A-0D2C7AE194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3" name="Text Box 15">
          <a:extLst>
            <a:ext uri="{FF2B5EF4-FFF2-40B4-BE49-F238E27FC236}">
              <a16:creationId xmlns:a16="http://schemas.microsoft.com/office/drawing/2014/main" id="{B071EE82-28AE-45F3-A3FA-4ED3868670D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D61D90C0-FD71-4CF6-BF32-31E7904E6A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AD3D3A8F-92F4-4DE7-8ADC-6F3725B39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C843FED3-0FB6-4330-8E47-0915C112849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BAB15109-BDAA-48FF-81BC-62C8B3A655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FF857AD4-62C4-4A1C-ACBA-542F4FF79C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A564023B-2D01-4CCD-9941-91CA0F9286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5572AA54-5F48-4D46-B7F7-91B4E043FD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F36B0F0B-1ECC-47A3-A010-BF05FA38BF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65122928-2075-4A69-9A11-B81B9BF4EF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B126B441-1054-476A-826C-65152327041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6732DD99-DA02-4AB5-A22A-0BF61B800C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EBE2B5B0-ADF8-4169-9F48-528EA5BB492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82A42ACA-D076-4E73-8761-784EA6FA4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556C5B4F-CCD9-48E2-92AB-B68945C35D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37DB0975-F47B-459F-AF5D-ECB6189E31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28E21F32-57CD-42A8-A65F-CFCF6793D6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93D15896-98FB-45EA-A081-7EFFB90AC89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FD53C57E-243F-4341-A3F6-CE318AB858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816660AF-3570-485C-8831-9223F9A72F8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4CADA09A-21B5-453F-BC41-55B4C2B654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37EAA917-2B14-48B5-980C-EB2F9A6CEAD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9F7E52DB-709D-4004-B182-AE88218112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3F85A923-8E19-4564-A7DB-B76AE3DE76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F3AEF02B-3AB0-473B-A4C2-0CF1A8D69C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9AC48AE7-6327-46A8-BF65-148E83B5D8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75326634-68ED-464D-A578-F94C9F5047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9416EB0A-3348-4B09-AE53-1A381A938A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A2B481B9-535C-444B-A2FB-4E79F38209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40A1050B-0788-4F0D-8FB3-05FA3AEBF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FE874B53-01EF-44A9-8552-43E05CAC92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AA44C204-E9EB-4D78-BD77-F6C689DB54F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1DC3F474-CC8C-4BFB-AD16-3719545F4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220E6181-F519-4E4B-A6B9-89117CA5B25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8A121F56-4EBB-4ACC-9B4D-FA82EA8735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19F4E6C1-18C9-4DEF-BE09-F6DB4FA4E7C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5A90A4A2-0325-44A9-AFAE-6B7F9DA31F2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36D28C4A-D9CE-457A-8E62-5966CF2293B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B2E67040-A2C7-4B3D-AD47-0505CEA28C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B5647A07-8DC9-4929-ADC2-44D9E58E34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3F96EF54-6422-4475-A96C-5A113F50E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E00A57DA-8580-47CA-A977-A3A41E18072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4D411CE-B833-4F77-9E3D-EA7EB6A9A4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EF11EABB-915E-4448-8CF1-33D086D3D9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C066A9E5-F90F-4F9F-A2A3-C3B919FAF7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4BE0899D-BF84-4CC1-BBA9-A87ABCEFDF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251A7788-99D9-438D-83EB-D4053B824A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1A4CB2C6-685C-441D-B434-649E2EDA7B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27A8D59D-8A42-49A0-9A3D-9D4B06C893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805ED424-FFFA-4EBA-A654-DB6F454B27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4C0E313A-BAF7-4167-A7B7-E5A179057D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5FC17E43-C869-4826-B15D-F12A2C179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49149808-97F2-4B73-B738-F881C81CD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F54A153D-A28D-494F-97A0-592AF932F8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9CD1B63D-853F-4873-9E3E-BF3C06437F7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8C132C33-633D-49E2-AC1E-3D9F8463CA2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B56DEC58-8FF0-41D2-80D4-F7FE1ED2E8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C58180E3-C25B-4450-A4DB-BC43A6DD8A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2EE3095B-F2A9-4ECA-B649-704E51F5B8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440405A5-62B7-4FD1-B157-5D98AD558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7951E66E-5E7F-4128-8831-BFDE6399D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46D98F1C-6A21-4350-8E43-80CEB23319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3E4B4B7A-F047-4141-BA66-E77D00C8D3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730E484B-A894-401D-A643-D37F52FE37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26B19A2-4374-400A-A800-6678B689B7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AE8918E9-3BA8-4433-B439-8D9D4ABBE5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C05D994A-7753-4F63-B4D1-0778142CB73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4701268A-1011-49B8-9E65-7DC2405137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A0F1BB6-20CD-4FC6-857B-7D716AC316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252DB918-6018-4C75-84ED-DEC6B2C475A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F639F68A-9FA1-42E5-87B2-A274CD38B6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27EB7707-1FBE-422F-8BF0-539E0F9A6D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D62CD0B1-E71B-4F26-901D-3CC8300B5A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8F15F506-FB52-411A-897A-242299715C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B06C3EE0-608B-484D-9828-EE406608A3D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23FC20F7-6DB1-4A84-9B4F-2C5E79D4CA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545B1CB5-696B-40E8-B081-5658DF8D5D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FFA207DD-3028-4B8B-93C1-298A2C608EB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E6A357B9-A7D8-43B1-B297-6CD6E555244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6CC08EE7-E8B2-4A9F-93FF-4DBC17F0D1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B9DBF999-EB51-4709-8037-2A43A28CD3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F47930C9-876D-4CA8-9E6C-8C6F7E5D82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23B3EEEA-1FE8-4722-82AF-B42896631DA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431D316F-B614-484C-A8A6-EF9C94BA98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6B1E9000-0C4D-44E9-917F-0C756A1D68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CB91D0BF-F225-431B-A984-CAD1C4D2A9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AA207C33-6E8E-4A3C-8C5D-3890F81CEDE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F41CD3AB-0563-414F-83C4-9C74A54A08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3B07EDDD-B5E1-4CED-904F-5B71F50195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77AAF7EC-A7E6-4B8D-A7C7-BC4F47F1E4C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8D0DD17-81A0-4EDC-8EEF-BEF8803D59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2C078E2F-7121-4E27-9CE6-B81E086069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CCB5BEBD-55E1-4C61-91CA-048E4B5FB8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A390FAAB-FF51-4DC0-A68E-DC3BE52E3F1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D09DCF6A-403B-4B3B-917F-B68DAF0008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7B6BF337-8D21-4BA0-AD25-852C0E95858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91CEA7BA-0216-4974-B558-C2AAD3828C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7D5CDFA-E1B8-4B2E-9780-16AC3C94AB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10563D1E-EB87-41EC-B2FF-7D928E1BE0E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FCBFD1AB-82BF-4EDF-8BD4-BE8BC9E1CA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89885B0-8E57-4C19-AE9E-2E287B4020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454A53A6-8852-467E-A898-ADFDAAF39C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6BA7CDCB-C84E-46B5-AE1F-722E9077E2C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9BB01645-30A4-4BAA-A463-2561CAD7BC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3A14B34C-27ED-4075-95CE-1041206B02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DC08961C-1358-4B32-A07E-D7C28A14BD3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8342424E-7303-4F9E-ABB9-2D7E18B9F4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BEDE60A6-C2B8-4DE5-AFA3-22881D6E440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C15153AB-D193-41BD-BE69-4D4C4CF6EF1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561EFF2F-E612-486D-B690-F196A396C22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8CF951E1-5EE6-466B-BB42-8BD84D51C5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D5D1493B-4266-4E0D-9C8D-910821D4E1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4082BD94-7F84-451C-A2CC-5A4E30B256B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CD6F1E19-96BB-49D4-8C55-81E60CF2CE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38470E16-30E3-4123-926A-C6DD4F03CF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43B4ED96-C3D4-40EF-9634-B11BBB3034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D3AE12A2-213B-48BD-B33B-BF4A5199C33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87D18AF7-692F-4A88-9C1F-E9E30F871F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7853A131-AABD-46F1-B27F-E38857BC2A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183CE4E5-A081-4C54-AB60-6A5F76DFD3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712A83D9-8E3B-4121-8BE9-756E60F9B0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3ACE74CD-300C-47F6-AD08-4F813DA7945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EB41849E-BFC3-49BC-B3A7-024CBB5287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9FC74EC2-DBB6-4ECC-8D80-1BB680C7F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F8324DA5-BE03-41B0-B1DE-FA9AE5814C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75C77521-2FDC-4DA0-BA16-083EBCC48A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641121CC-8CB5-423B-9B0D-A2198E6DD8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E53F0CEF-DA7C-4F1D-BCC1-AB68A211A1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543079F0-CE20-4BD0-9215-3D0127E0BE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2481106-BB22-4FEC-BD0B-D52E00419F3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FCBE65C2-CD71-4B83-B79A-3A07E1BD94D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524F75AE-5849-4BAC-B704-C477CB9FF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264C4D02-09C3-4BE7-A5E6-CC7348E88E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EA0BC6C8-C807-4B14-A03D-6CE6497C226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CA5DF672-125C-4CF2-BA28-667E48F0E9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350DB184-8DFF-471D-B101-EA9E050BE3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D442195F-649D-4CA4-BB6C-0F84A01C40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BC957B17-DFC1-4965-A373-351B41506C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21BD441B-EB8B-4483-BEF1-407D377E0A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F0F5E6C8-2166-4C6C-85BF-5C9E211C39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1734FDB0-419D-4BB4-AE54-2A7672C2B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76997358-A955-493C-A83A-035F3718580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CA3C26B8-A824-4E31-8CDA-663781593E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DC1F0AA2-3E42-4631-8F4C-3939E8A8C6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7E253477-32F0-4992-B81B-F1C99591F51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D8466AE0-6054-455D-B31C-AF72BDDC06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ECE32A7D-2DAD-4B94-B322-8CFC5AB7B1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7727179D-A601-40B2-B59E-86BD42846C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394B3DEC-C495-4A4D-9C75-22F3F98728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3D9A54AB-350F-4E07-AC77-8BF139815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4A61419B-5302-4438-804D-91682F54BA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D0007D95-581A-46DC-A17B-7B1EB93A16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E46BF5C1-2314-4707-A1CA-C5555D78856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20078F47-EE17-4108-AC4A-CF66A6F97E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ADCA858C-E345-4A67-BDBA-D71CA5A974F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D81BB838-38EB-4630-9F25-2A2E639CB6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19E490B8-62B4-465C-8E82-477E59875EE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A0CFB007-796C-4056-9A61-8C4AFDBBEA8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20BE7FDA-2C12-42D4-9A9C-3DE017EB6A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DB5C4402-B8D8-43F3-9E69-17D268AF9E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CBF3AB22-119E-41D3-8C72-E3ECA0E2D5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CF717145-35D5-4B7C-AA64-DCF1B9A1A5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7DBEEF40-A380-4669-A646-11909181D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2102EC53-C7F2-4A43-9E05-E3DC65F30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791337C2-392D-46AE-98A7-7DCAD960EA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80A664EA-B263-4039-A623-41DB905AB27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A5D27A18-18D9-455D-98B5-3776C75FF0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E4F9974B-D65B-4F1A-879F-C88A50E79D2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F726DC17-E3CE-4B8D-A620-5F39CA05DC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6F8A0B3C-6CEC-402E-B7E1-8ED52A1BCE5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1BB222A3-D424-457F-AEE7-E78FAEB381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6357BF44-516E-4459-8082-131126CE24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E10E9A59-FF24-40A2-BAF4-2A5C09FAA9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B251E7C3-BEBA-4287-86B8-9048C5C01C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D946505F-0251-4E42-9016-B8D2AB2AE91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6DE0CC2B-71D2-415D-AA83-9547057DE4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B2698F05-5818-4CE5-8073-110311EE82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3156D217-A050-450E-BF16-28241752C9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A6D8FF89-2553-4496-9F92-E4B6C749D3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B53029F4-0FA5-484D-8533-F1588015F4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CF5FB007-DD42-4D6A-8F2E-16EC388DE8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869597D4-BBBF-4D90-B613-B569B5576C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AF38285C-926A-4A12-A64E-EC4469BD88F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FBB90318-E18E-4781-AFAF-D7C060F8B1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C3254115-DCC5-4BC8-A4CD-63B655943E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858A20FE-C9E7-4ED2-963D-0664AB3C16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27D332B0-E03A-43D6-A6DB-B6850A3B4E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BB054661-C9CB-499D-A300-193BE8C31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17DC6F06-30F3-4BAB-8F9E-5DDB933553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7E68C49-7254-40F5-87AA-5F6E8EBD5B6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C503DD17-67E2-4F16-BD31-7D4B48F63B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31FA2803-4869-45EC-9F78-B4EDAFC41E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BA0BCEE2-6D2D-4B69-8ACF-36684A5A771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76B242A-AF39-458F-A72B-CA0F11DB46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98D060A8-DDE1-4B04-BDE3-D2AA29D2B7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F283D01D-E985-4DEE-8207-FA2C0E0032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251841F3-228E-4C93-BD99-42DCC569D0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860DBDBB-FA7C-427D-943A-CABA0622136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B279DFD3-4D77-4918-ACE0-5E43AFC6B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BC848B86-216C-4DCF-946F-537CE51CD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6E3AD56E-5370-4F57-A205-05891EC8D36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C9834F82-6AC6-41E2-A73B-8569570AD3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8BAA2D36-2607-4206-908B-39462E8022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5115C98C-CBF4-4767-8070-92BF7BEBC2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8A47CDFC-FAA0-40D7-AB43-C9228BB97C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3827F4C9-872D-4221-89B7-D53527857C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9B5C71D6-3BAB-495B-BB84-23F7DF107F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310D958D-16B4-4223-A6C0-B0643CA552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DC8A8A41-EC0F-4A22-9FD2-19507DBFF1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1C67BC4E-2704-471E-AFD1-8108FB8B2B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390F2717-EDEE-46F8-8822-741DD17A0B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E0C2CB8B-E5F7-4054-AF0D-FBA0B902CE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63723085-31D1-47F2-890C-D09B670699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DB452580-EF71-43A0-BBC2-897CA9DEE2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B6F72566-85F4-4EA0-BCF6-0970C4380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897414C9-BD05-42A8-AECB-4EE00A1F7B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33C80CB6-C77F-4964-8B19-A32925CE29E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D4860681-73F3-4FA3-97AC-4972FF3DE2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A4C42E12-6DA0-4AC9-BF29-CF5952C133A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852E4B91-30B5-4749-90AA-F3F18C6E65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6DD32E68-BD69-418B-A895-875AF4C051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7D5032CD-93DC-413C-AE5F-4CEC5C7B95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AB3DDC5F-9CB6-49BD-B27D-800DAD3ABC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5CD38862-8061-41A4-991E-A01FF4DCA3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8F375098-B305-4F04-9496-2E165E2C8A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3E733DD7-D6BA-4751-B605-3C57516132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284C004B-9FE1-4BD9-A7B2-3639F9D45D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2B0693D5-364F-4112-AACC-DC85FC7F81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48646F6E-F8AA-4048-9649-DB623003023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90148BAB-1BCB-40EE-A12F-096FFF320C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C418B84A-BAA2-424C-B8E3-71AE41F0EDD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23C775C6-21FE-47EC-8164-6BCF390B261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464664E6-AB94-4D10-9428-983846897B4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56E00D5C-2391-4975-981A-A46D3F3D72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67DC8735-3651-4F78-B72A-97FE3D1CAE6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28131586-F532-4549-B397-EE99433E3A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7976E2C8-A77C-41BA-A5A7-FCAFD9D7F1C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83B69BEB-109C-48D2-B91F-FA49B2CBE1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F89C9CDE-71E3-4F12-8105-99A4452C837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F9C7415E-CCBA-42D9-88B2-944052430C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69BCE5DE-3428-43AD-B4CA-7FD27DB0FA0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18246621-4E4E-449C-ABE0-BBDC372EF7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B1C4EF78-D34E-40CE-B192-EE9A708CAFA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2A23FFB8-9759-473B-8CB5-693DDBCF9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AEF98DEE-2738-4722-81E2-E9B314E790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5FABE91E-BE57-45CF-B216-6D13FD15A0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8D00FB1C-5C3C-4ECC-9DAF-335BBA7C0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22BBBB03-B79C-45F3-9F7F-B0266E6780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92D5C74E-FA92-42CE-9E2F-A2BD95565E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AD4014A4-7C38-4C20-843E-81ED591EC5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23F188FB-DD7E-4C95-9789-8E8F47768A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61FA5144-F91F-4014-9978-06DB9DB0D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B6247770-50CB-4FBC-80E8-2C57EB6A29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FB97B94F-1506-44F8-93D4-C0F839E3B5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5A48DB19-DE43-49A4-BFA3-446C2A2416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FC902B0D-8CCE-443E-8EEC-BCCCF025366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FEFA264-5144-4C65-9A2E-C4F439953B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E811069-1307-4AAA-B756-108DAC9B757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FF0B5515-E8F1-4B7B-8D3E-E505F60A40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22457B2A-AB0E-4142-8F93-E25C28DB5C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86686590-4D8D-442B-9816-2AAFF2687B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230A61B0-1282-46A6-A22D-1F919C790C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20F39363-A3CF-4C93-85AD-205024CE55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A7D0B54-E17A-4641-9A67-BAD45FFA3E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AE6F5FF3-C01F-48D4-92CA-16134E09C0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FC184F2E-B02E-42CA-9670-6EB8B131E8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C78B7308-DE73-40A4-B1ED-B649BB670E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7DF42EE3-70C9-4103-9C46-427195E1F0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95CD0645-5344-40FB-9EEA-0D44115CDE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1E8ED4C9-2289-4E64-B73E-40272ECC22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6AA99CD1-ED57-486F-9B18-0825CB13E4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4790C54F-BF71-4D27-B66A-346562C472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699804E8-3F61-4C55-898A-5F0D794A90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863363FD-861F-4991-8190-4914FABA37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22EA30E0-C4DF-4881-A516-52EB2273874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269F40E4-3D92-4F0F-870A-325B2642F9F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C7FAB257-6937-400D-B68A-CD6567AC01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B167537F-51F6-4F7A-A00D-8EA2D559DF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D31069B-7A79-4C4D-9655-5365C37AA6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7CE83576-30B1-4345-B298-4A4474633B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6F189580-92F6-48CA-93BC-1C56658292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A2A41BB3-F23B-4A4C-B4D0-B112C844CC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9F78E895-8C5D-4870-9C94-5FC9AF57F3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CBB48E08-0FBC-4C35-B6A9-881011CA85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C8B539F2-248F-443D-908D-1372F5EF4F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ADC16802-F866-4BF0-AF3E-6DD85E3948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86F283F8-FB8A-4A6C-8FD0-25AFBA36DA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3E319EDD-A519-4705-B873-FEDF7562F7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BD8023E0-A51C-4AFE-9BE3-CBF79721AD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D4F53C-3FCA-442F-B187-AAE6B10716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41677354-3853-4C55-84D6-8E71DDAA21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1885BE14-02C2-4F5E-8016-0BC39B4048A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8DBDECB2-B527-4C67-97B4-84203C7243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277B4403-5A7E-4488-BB6B-DF6FAF2688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F6EA67C8-6ABA-4F6E-9CC1-2C2FC16F0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148A8F2A-5D15-4C7F-8F83-65E68A7B3B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2F460F55-1961-4322-9B23-64A25DA85E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CC2E1380-FF1A-49B0-AA45-C2F8DDDB941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D4403595-03A9-4F67-92A8-A8D7F0A719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62" name="Text Box 16">
          <a:extLst>
            <a:ext uri="{FF2B5EF4-FFF2-40B4-BE49-F238E27FC236}">
              <a16:creationId xmlns:a16="http://schemas.microsoft.com/office/drawing/2014/main" id="{ED28177C-C859-4E76-A529-AB095EDBCA33}"/>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3" name="Text Box 16">
          <a:extLst>
            <a:ext uri="{FF2B5EF4-FFF2-40B4-BE49-F238E27FC236}">
              <a16:creationId xmlns:a16="http://schemas.microsoft.com/office/drawing/2014/main" id="{31206EF1-4C1F-4BBA-B535-F8B05B3E914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4" name="Text Box 17">
          <a:extLst>
            <a:ext uri="{FF2B5EF4-FFF2-40B4-BE49-F238E27FC236}">
              <a16:creationId xmlns:a16="http://schemas.microsoft.com/office/drawing/2014/main" id="{88C055E6-9456-47B4-83FA-AA41DC69C26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5" name="Text Box 18">
          <a:extLst>
            <a:ext uri="{FF2B5EF4-FFF2-40B4-BE49-F238E27FC236}">
              <a16:creationId xmlns:a16="http://schemas.microsoft.com/office/drawing/2014/main" id="{331CB65A-C946-4692-BAF0-CC2149E745F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6" name="Text Box 19">
          <a:extLst>
            <a:ext uri="{FF2B5EF4-FFF2-40B4-BE49-F238E27FC236}">
              <a16:creationId xmlns:a16="http://schemas.microsoft.com/office/drawing/2014/main" id="{BA14F59B-3920-4EC9-B584-7B932DA7F00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1B68CFAF-FBA6-42E5-9CF9-F158D2C30D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70A5DEA1-814B-49C5-BE43-F53C6DECC24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69" name="Text Box 16">
          <a:extLst>
            <a:ext uri="{FF2B5EF4-FFF2-40B4-BE49-F238E27FC236}">
              <a16:creationId xmlns:a16="http://schemas.microsoft.com/office/drawing/2014/main" id="{20348AA2-859C-42E2-B7D6-6BB351BB303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0" name="Text Box 17">
          <a:extLst>
            <a:ext uri="{FF2B5EF4-FFF2-40B4-BE49-F238E27FC236}">
              <a16:creationId xmlns:a16="http://schemas.microsoft.com/office/drawing/2014/main" id="{A4D47934-CEE4-4BB0-8286-7D07021952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1" name="Text Box 18">
          <a:extLst>
            <a:ext uri="{FF2B5EF4-FFF2-40B4-BE49-F238E27FC236}">
              <a16:creationId xmlns:a16="http://schemas.microsoft.com/office/drawing/2014/main" id="{03F9D3E4-2D91-409A-B3E7-808E4B88CAB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2" name="Text Box 19">
          <a:extLst>
            <a:ext uri="{FF2B5EF4-FFF2-40B4-BE49-F238E27FC236}">
              <a16:creationId xmlns:a16="http://schemas.microsoft.com/office/drawing/2014/main" id="{10E0B642-E2A7-4A95-B420-79F5C5C3BAB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73" name="Text Box 15">
          <a:extLst>
            <a:ext uri="{FF2B5EF4-FFF2-40B4-BE49-F238E27FC236}">
              <a16:creationId xmlns:a16="http://schemas.microsoft.com/office/drawing/2014/main" id="{FDC79BA6-D4A9-4058-8E27-CFD3C8C8BEBF}"/>
            </a:ext>
          </a:extLst>
        </xdr:cNvPr>
        <xdr:cNvSpPr txBox="1">
          <a:spLocks noChangeArrowheads="1"/>
        </xdr:cNvSpPr>
      </xdr:nvSpPr>
      <xdr:spPr bwMode="auto">
        <a:xfrm>
          <a:off x="4743450" y="525399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4" name="Text Box 16">
          <a:extLst>
            <a:ext uri="{FF2B5EF4-FFF2-40B4-BE49-F238E27FC236}">
              <a16:creationId xmlns:a16="http://schemas.microsoft.com/office/drawing/2014/main" id="{776FED83-FA88-428B-9AC0-3547086C8AD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5" name="Text Box 17">
          <a:extLst>
            <a:ext uri="{FF2B5EF4-FFF2-40B4-BE49-F238E27FC236}">
              <a16:creationId xmlns:a16="http://schemas.microsoft.com/office/drawing/2014/main" id="{FB246570-0063-4A66-AF03-CF4EF8DF3E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6" name="Text Box 18">
          <a:extLst>
            <a:ext uri="{FF2B5EF4-FFF2-40B4-BE49-F238E27FC236}">
              <a16:creationId xmlns:a16="http://schemas.microsoft.com/office/drawing/2014/main" id="{BA089DA3-B276-4DA3-940A-5668F4E7D84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7" name="Text Box 19">
          <a:extLst>
            <a:ext uri="{FF2B5EF4-FFF2-40B4-BE49-F238E27FC236}">
              <a16:creationId xmlns:a16="http://schemas.microsoft.com/office/drawing/2014/main" id="{0BB93DEC-397B-4801-A44C-4774CE1402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178" name="Text Box 15">
          <a:extLst>
            <a:ext uri="{FF2B5EF4-FFF2-40B4-BE49-F238E27FC236}">
              <a16:creationId xmlns:a16="http://schemas.microsoft.com/office/drawing/2014/main" id="{8DBC6D67-FBC8-41E1-8C4F-4E73D5F4AA73}"/>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9" name="Text Box 16">
          <a:extLst>
            <a:ext uri="{FF2B5EF4-FFF2-40B4-BE49-F238E27FC236}">
              <a16:creationId xmlns:a16="http://schemas.microsoft.com/office/drawing/2014/main" id="{4F1C11CF-839E-4A58-BD4C-64025CD16FF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0" name="Text Box 17">
          <a:extLst>
            <a:ext uri="{FF2B5EF4-FFF2-40B4-BE49-F238E27FC236}">
              <a16:creationId xmlns:a16="http://schemas.microsoft.com/office/drawing/2014/main" id="{5B3153D7-F983-4245-B31B-3488FEFE258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1" name="Text Box 18">
          <a:extLst>
            <a:ext uri="{FF2B5EF4-FFF2-40B4-BE49-F238E27FC236}">
              <a16:creationId xmlns:a16="http://schemas.microsoft.com/office/drawing/2014/main" id="{46877DBD-0CD3-4A7A-BD81-FBF91EB41D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2" name="Text Box 19">
          <a:extLst>
            <a:ext uri="{FF2B5EF4-FFF2-40B4-BE49-F238E27FC236}">
              <a16:creationId xmlns:a16="http://schemas.microsoft.com/office/drawing/2014/main" id="{B44DCA12-9060-45C3-B48D-836F29940B6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3" name="Text Box 16">
          <a:extLst>
            <a:ext uri="{FF2B5EF4-FFF2-40B4-BE49-F238E27FC236}">
              <a16:creationId xmlns:a16="http://schemas.microsoft.com/office/drawing/2014/main" id="{0A265801-91FD-453F-8428-6EBE8873338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4" name="Text Box 17">
          <a:extLst>
            <a:ext uri="{FF2B5EF4-FFF2-40B4-BE49-F238E27FC236}">
              <a16:creationId xmlns:a16="http://schemas.microsoft.com/office/drawing/2014/main" id="{75D1AA9B-77BE-4FD3-93D0-734F6F83086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5" name="Text Box 18">
          <a:extLst>
            <a:ext uri="{FF2B5EF4-FFF2-40B4-BE49-F238E27FC236}">
              <a16:creationId xmlns:a16="http://schemas.microsoft.com/office/drawing/2014/main" id="{B1C20CA5-219B-4E01-9EDC-EA18E27716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6" name="Text Box 19">
          <a:extLst>
            <a:ext uri="{FF2B5EF4-FFF2-40B4-BE49-F238E27FC236}">
              <a16:creationId xmlns:a16="http://schemas.microsoft.com/office/drawing/2014/main" id="{602E8BAF-81DB-49FD-A99E-80EF9B13FE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187" name="Text Box 15">
          <a:extLst>
            <a:ext uri="{FF2B5EF4-FFF2-40B4-BE49-F238E27FC236}">
              <a16:creationId xmlns:a16="http://schemas.microsoft.com/office/drawing/2014/main" id="{0A274482-EBA8-40DB-BD0C-B0BD5671717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8" name="Text Box 16">
          <a:extLst>
            <a:ext uri="{FF2B5EF4-FFF2-40B4-BE49-F238E27FC236}">
              <a16:creationId xmlns:a16="http://schemas.microsoft.com/office/drawing/2014/main" id="{42D668A4-335A-4699-B51B-8AFF7F43C10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9" name="Text Box 17">
          <a:extLst>
            <a:ext uri="{FF2B5EF4-FFF2-40B4-BE49-F238E27FC236}">
              <a16:creationId xmlns:a16="http://schemas.microsoft.com/office/drawing/2014/main" id="{381AB434-5E9C-4BA3-8019-EC40D8F6E7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0" name="Text Box 18">
          <a:extLst>
            <a:ext uri="{FF2B5EF4-FFF2-40B4-BE49-F238E27FC236}">
              <a16:creationId xmlns:a16="http://schemas.microsoft.com/office/drawing/2014/main" id="{0D413347-2DEA-4792-B61B-E9EFB080C9D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1" name="Text Box 19">
          <a:extLst>
            <a:ext uri="{FF2B5EF4-FFF2-40B4-BE49-F238E27FC236}">
              <a16:creationId xmlns:a16="http://schemas.microsoft.com/office/drawing/2014/main" id="{D9946FD6-B2CC-446F-8EC9-99932207F94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92" name="Text Box 15">
          <a:extLst>
            <a:ext uri="{FF2B5EF4-FFF2-40B4-BE49-F238E27FC236}">
              <a16:creationId xmlns:a16="http://schemas.microsoft.com/office/drawing/2014/main" id="{A8D91A17-46F8-418D-9226-565811E16A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3" name="Text Box 16">
          <a:extLst>
            <a:ext uri="{FF2B5EF4-FFF2-40B4-BE49-F238E27FC236}">
              <a16:creationId xmlns:a16="http://schemas.microsoft.com/office/drawing/2014/main" id="{099B3338-6D63-4AD4-B897-70ED246A2C2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4" name="Text Box 17">
          <a:extLst>
            <a:ext uri="{FF2B5EF4-FFF2-40B4-BE49-F238E27FC236}">
              <a16:creationId xmlns:a16="http://schemas.microsoft.com/office/drawing/2014/main" id="{B41EAFBF-6FC1-4FD6-B977-644706C740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5" name="Text Box 18">
          <a:extLst>
            <a:ext uri="{FF2B5EF4-FFF2-40B4-BE49-F238E27FC236}">
              <a16:creationId xmlns:a16="http://schemas.microsoft.com/office/drawing/2014/main" id="{9D600D05-2FD1-44D0-B977-FF1EFDE552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6" name="Text Box 19">
          <a:extLst>
            <a:ext uri="{FF2B5EF4-FFF2-40B4-BE49-F238E27FC236}">
              <a16:creationId xmlns:a16="http://schemas.microsoft.com/office/drawing/2014/main" id="{92AC49CE-D9C5-48D5-9237-6EABBABDD9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7" name="Text Box 16">
          <a:extLst>
            <a:ext uri="{FF2B5EF4-FFF2-40B4-BE49-F238E27FC236}">
              <a16:creationId xmlns:a16="http://schemas.microsoft.com/office/drawing/2014/main" id="{DC93D7C4-88A1-4D80-B8B2-CDCAEFC737F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8" name="Text Box 17">
          <a:extLst>
            <a:ext uri="{FF2B5EF4-FFF2-40B4-BE49-F238E27FC236}">
              <a16:creationId xmlns:a16="http://schemas.microsoft.com/office/drawing/2014/main" id="{4356E2F1-6301-402C-A206-520F3D54B87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9" name="Text Box 18">
          <a:extLst>
            <a:ext uri="{FF2B5EF4-FFF2-40B4-BE49-F238E27FC236}">
              <a16:creationId xmlns:a16="http://schemas.microsoft.com/office/drawing/2014/main" id="{E1DEAA03-3ED2-4558-98EE-0D9709B991D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0" name="Text Box 19">
          <a:extLst>
            <a:ext uri="{FF2B5EF4-FFF2-40B4-BE49-F238E27FC236}">
              <a16:creationId xmlns:a16="http://schemas.microsoft.com/office/drawing/2014/main" id="{32281C4E-1AF7-4871-B83E-BAEC0C5A979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01" name="Text Box 15">
          <a:extLst>
            <a:ext uri="{FF2B5EF4-FFF2-40B4-BE49-F238E27FC236}">
              <a16:creationId xmlns:a16="http://schemas.microsoft.com/office/drawing/2014/main" id="{1B5A6576-6288-43C1-A400-2C35C0E0435B}"/>
            </a:ext>
          </a:extLst>
        </xdr:cNvPr>
        <xdr:cNvSpPr txBox="1">
          <a:spLocks noChangeArrowheads="1"/>
        </xdr:cNvSpPr>
      </xdr:nvSpPr>
      <xdr:spPr bwMode="auto">
        <a:xfrm>
          <a:off x="309181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2" name="Text Box 16">
          <a:extLst>
            <a:ext uri="{FF2B5EF4-FFF2-40B4-BE49-F238E27FC236}">
              <a16:creationId xmlns:a16="http://schemas.microsoft.com/office/drawing/2014/main" id="{E2F25A01-7F01-4C21-BDB4-D53BDDB3008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3" name="Text Box 17">
          <a:extLst>
            <a:ext uri="{FF2B5EF4-FFF2-40B4-BE49-F238E27FC236}">
              <a16:creationId xmlns:a16="http://schemas.microsoft.com/office/drawing/2014/main" id="{896E33DC-629A-49DA-B517-E9E739FD7384}"/>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4" name="Text Box 18">
          <a:extLst>
            <a:ext uri="{FF2B5EF4-FFF2-40B4-BE49-F238E27FC236}">
              <a16:creationId xmlns:a16="http://schemas.microsoft.com/office/drawing/2014/main" id="{443BE00C-83DA-4A72-8AC9-0F5E28F367B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5" name="Text Box 19">
          <a:extLst>
            <a:ext uri="{FF2B5EF4-FFF2-40B4-BE49-F238E27FC236}">
              <a16:creationId xmlns:a16="http://schemas.microsoft.com/office/drawing/2014/main" id="{7133277A-1482-4FBA-B240-F659269C91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06" name="Text Box 15">
          <a:extLst>
            <a:ext uri="{FF2B5EF4-FFF2-40B4-BE49-F238E27FC236}">
              <a16:creationId xmlns:a16="http://schemas.microsoft.com/office/drawing/2014/main" id="{96FC2F80-10D5-40D6-924B-BF158599029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7" name="Text Box 16">
          <a:extLst>
            <a:ext uri="{FF2B5EF4-FFF2-40B4-BE49-F238E27FC236}">
              <a16:creationId xmlns:a16="http://schemas.microsoft.com/office/drawing/2014/main" id="{DE472C43-35AB-4E6B-B78C-D672E05B26C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8" name="Text Box 17">
          <a:extLst>
            <a:ext uri="{FF2B5EF4-FFF2-40B4-BE49-F238E27FC236}">
              <a16:creationId xmlns:a16="http://schemas.microsoft.com/office/drawing/2014/main" id="{75F57C49-0C58-4443-BADE-33364F2D61D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9" name="Text Box 18">
          <a:extLst>
            <a:ext uri="{FF2B5EF4-FFF2-40B4-BE49-F238E27FC236}">
              <a16:creationId xmlns:a16="http://schemas.microsoft.com/office/drawing/2014/main" id="{2D2BE7BC-4026-4636-8CB4-BEC60CE25D3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0" name="Text Box 19">
          <a:extLst>
            <a:ext uri="{FF2B5EF4-FFF2-40B4-BE49-F238E27FC236}">
              <a16:creationId xmlns:a16="http://schemas.microsoft.com/office/drawing/2014/main" id="{F7028A72-53D5-4305-96D2-8E37F5992A8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1" name="Text Box 16">
          <a:extLst>
            <a:ext uri="{FF2B5EF4-FFF2-40B4-BE49-F238E27FC236}">
              <a16:creationId xmlns:a16="http://schemas.microsoft.com/office/drawing/2014/main" id="{18BB48FA-09FC-490C-B482-B9D3D26533B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2" name="Text Box 17">
          <a:extLst>
            <a:ext uri="{FF2B5EF4-FFF2-40B4-BE49-F238E27FC236}">
              <a16:creationId xmlns:a16="http://schemas.microsoft.com/office/drawing/2014/main" id="{156DA532-C55E-4F4A-BB12-D3EC60CC828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3" name="Text Box 18">
          <a:extLst>
            <a:ext uri="{FF2B5EF4-FFF2-40B4-BE49-F238E27FC236}">
              <a16:creationId xmlns:a16="http://schemas.microsoft.com/office/drawing/2014/main" id="{E017ED00-3261-47FE-9600-A39B17D4878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4" name="Text Box 19">
          <a:extLst>
            <a:ext uri="{FF2B5EF4-FFF2-40B4-BE49-F238E27FC236}">
              <a16:creationId xmlns:a16="http://schemas.microsoft.com/office/drawing/2014/main" id="{3EE92454-5900-4114-8F20-62290A135E2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15" name="Text Box 15">
          <a:extLst>
            <a:ext uri="{FF2B5EF4-FFF2-40B4-BE49-F238E27FC236}">
              <a16:creationId xmlns:a16="http://schemas.microsoft.com/office/drawing/2014/main" id="{C02E3501-9AEC-4E7E-ACF8-CACB47A7ADDE}"/>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16" name="Text Box 15">
          <a:extLst>
            <a:ext uri="{FF2B5EF4-FFF2-40B4-BE49-F238E27FC236}">
              <a16:creationId xmlns:a16="http://schemas.microsoft.com/office/drawing/2014/main" id="{D95483CB-4E13-4468-97D1-F5F07D4915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7" name="Text Box 16">
          <a:extLst>
            <a:ext uri="{FF2B5EF4-FFF2-40B4-BE49-F238E27FC236}">
              <a16:creationId xmlns:a16="http://schemas.microsoft.com/office/drawing/2014/main" id="{E9998702-B283-4F48-8C6F-E9305E166E5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8" name="Text Box 17">
          <a:extLst>
            <a:ext uri="{FF2B5EF4-FFF2-40B4-BE49-F238E27FC236}">
              <a16:creationId xmlns:a16="http://schemas.microsoft.com/office/drawing/2014/main" id="{A599F61F-1DB3-4001-917B-88DB1FB26EE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9" name="Text Box 18">
          <a:extLst>
            <a:ext uri="{FF2B5EF4-FFF2-40B4-BE49-F238E27FC236}">
              <a16:creationId xmlns:a16="http://schemas.microsoft.com/office/drawing/2014/main" id="{E1AEE278-9A23-4B5C-8166-BD4DD20F911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0" name="Text Box 19">
          <a:extLst>
            <a:ext uri="{FF2B5EF4-FFF2-40B4-BE49-F238E27FC236}">
              <a16:creationId xmlns:a16="http://schemas.microsoft.com/office/drawing/2014/main" id="{1F083E69-2F12-46D6-BE81-F948E745DB3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1" name="Text Box 15">
          <a:extLst>
            <a:ext uri="{FF2B5EF4-FFF2-40B4-BE49-F238E27FC236}">
              <a16:creationId xmlns:a16="http://schemas.microsoft.com/office/drawing/2014/main" id="{9F7CBC4C-B95E-447C-BDE9-687C68A7DD4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2" name="Text Box 16">
          <a:extLst>
            <a:ext uri="{FF2B5EF4-FFF2-40B4-BE49-F238E27FC236}">
              <a16:creationId xmlns:a16="http://schemas.microsoft.com/office/drawing/2014/main" id="{29113EA6-5CD6-4680-A25F-13468EFDFA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3" name="Text Box 17">
          <a:extLst>
            <a:ext uri="{FF2B5EF4-FFF2-40B4-BE49-F238E27FC236}">
              <a16:creationId xmlns:a16="http://schemas.microsoft.com/office/drawing/2014/main" id="{B1E292B7-728C-4E26-B624-B3BCEF88FF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4" name="Text Box 18">
          <a:extLst>
            <a:ext uri="{FF2B5EF4-FFF2-40B4-BE49-F238E27FC236}">
              <a16:creationId xmlns:a16="http://schemas.microsoft.com/office/drawing/2014/main" id="{F72C0AA0-CBAD-4390-AF63-2B40FCC999F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5" name="Text Box 19">
          <a:extLst>
            <a:ext uri="{FF2B5EF4-FFF2-40B4-BE49-F238E27FC236}">
              <a16:creationId xmlns:a16="http://schemas.microsoft.com/office/drawing/2014/main" id="{29296233-D0E7-46A5-B5E6-B6F43294341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6" name="Text Box 15">
          <a:extLst>
            <a:ext uri="{FF2B5EF4-FFF2-40B4-BE49-F238E27FC236}">
              <a16:creationId xmlns:a16="http://schemas.microsoft.com/office/drawing/2014/main" id="{C18EDD04-6A39-4BDE-9BDD-FC7AE4BC31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27" name="Text Box 15">
          <a:extLst>
            <a:ext uri="{FF2B5EF4-FFF2-40B4-BE49-F238E27FC236}">
              <a16:creationId xmlns:a16="http://schemas.microsoft.com/office/drawing/2014/main" id="{C003F740-8483-4BFC-B72B-65A8B569334D}"/>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8" name="Text Box 16">
          <a:extLst>
            <a:ext uri="{FF2B5EF4-FFF2-40B4-BE49-F238E27FC236}">
              <a16:creationId xmlns:a16="http://schemas.microsoft.com/office/drawing/2014/main" id="{FFF24D87-6AFF-4E22-BB15-C063232B4B7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9" name="Text Box 17">
          <a:extLst>
            <a:ext uri="{FF2B5EF4-FFF2-40B4-BE49-F238E27FC236}">
              <a16:creationId xmlns:a16="http://schemas.microsoft.com/office/drawing/2014/main" id="{B94A5A07-EFA3-427C-9B37-E72667ED721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0" name="Text Box 18">
          <a:extLst>
            <a:ext uri="{FF2B5EF4-FFF2-40B4-BE49-F238E27FC236}">
              <a16:creationId xmlns:a16="http://schemas.microsoft.com/office/drawing/2014/main" id="{9F0AD07F-68F2-431D-9474-DAD2BB0780C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1" name="Text Box 19">
          <a:extLst>
            <a:ext uri="{FF2B5EF4-FFF2-40B4-BE49-F238E27FC236}">
              <a16:creationId xmlns:a16="http://schemas.microsoft.com/office/drawing/2014/main" id="{E674B420-D9E8-4F37-953E-4BA70E1946C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2" name="Text Box 15">
          <a:extLst>
            <a:ext uri="{FF2B5EF4-FFF2-40B4-BE49-F238E27FC236}">
              <a16:creationId xmlns:a16="http://schemas.microsoft.com/office/drawing/2014/main" id="{D039FDF1-D378-4A62-A4D2-A74034DF73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33" name="Text Box 15">
          <a:extLst>
            <a:ext uri="{FF2B5EF4-FFF2-40B4-BE49-F238E27FC236}">
              <a16:creationId xmlns:a16="http://schemas.microsoft.com/office/drawing/2014/main" id="{D0F6AA6A-D51B-499F-8252-752610D6D5E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4" name="Text Box 15">
          <a:extLst>
            <a:ext uri="{FF2B5EF4-FFF2-40B4-BE49-F238E27FC236}">
              <a16:creationId xmlns:a16="http://schemas.microsoft.com/office/drawing/2014/main" id="{3C2AB6AF-777A-41EA-9FEC-C3EFC170571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5" name="Text Box 16">
          <a:extLst>
            <a:ext uri="{FF2B5EF4-FFF2-40B4-BE49-F238E27FC236}">
              <a16:creationId xmlns:a16="http://schemas.microsoft.com/office/drawing/2014/main" id="{549BC0C9-6F0F-478C-B572-D50B1D4D3C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6" name="Text Box 17">
          <a:extLst>
            <a:ext uri="{FF2B5EF4-FFF2-40B4-BE49-F238E27FC236}">
              <a16:creationId xmlns:a16="http://schemas.microsoft.com/office/drawing/2014/main" id="{AF92A2B7-3176-4D1A-8CEF-D7098AC058E9}"/>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7" name="Text Box 18">
          <a:extLst>
            <a:ext uri="{FF2B5EF4-FFF2-40B4-BE49-F238E27FC236}">
              <a16:creationId xmlns:a16="http://schemas.microsoft.com/office/drawing/2014/main" id="{42B09637-60BF-48C7-9F5D-FE9D7818B23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8" name="Text Box 19">
          <a:extLst>
            <a:ext uri="{FF2B5EF4-FFF2-40B4-BE49-F238E27FC236}">
              <a16:creationId xmlns:a16="http://schemas.microsoft.com/office/drawing/2014/main" id="{8D82811E-AD76-43B3-8CF4-92A34FDAE44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9" name="Text Box 15">
          <a:extLst>
            <a:ext uri="{FF2B5EF4-FFF2-40B4-BE49-F238E27FC236}">
              <a16:creationId xmlns:a16="http://schemas.microsoft.com/office/drawing/2014/main" id="{3446D76C-C83C-48E4-9F5A-0B651BF675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0" name="Text Box 16">
          <a:extLst>
            <a:ext uri="{FF2B5EF4-FFF2-40B4-BE49-F238E27FC236}">
              <a16:creationId xmlns:a16="http://schemas.microsoft.com/office/drawing/2014/main" id="{BAC2B87A-C662-401A-8B96-5D44AE8AAEA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1" name="Text Box 17">
          <a:extLst>
            <a:ext uri="{FF2B5EF4-FFF2-40B4-BE49-F238E27FC236}">
              <a16:creationId xmlns:a16="http://schemas.microsoft.com/office/drawing/2014/main" id="{9643F2F8-8906-44E3-9031-06215F2C968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2" name="Text Box 18">
          <a:extLst>
            <a:ext uri="{FF2B5EF4-FFF2-40B4-BE49-F238E27FC236}">
              <a16:creationId xmlns:a16="http://schemas.microsoft.com/office/drawing/2014/main" id="{15F5C8C6-465A-40A4-9FEB-DED92F095D1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3" name="Text Box 19">
          <a:extLst>
            <a:ext uri="{FF2B5EF4-FFF2-40B4-BE49-F238E27FC236}">
              <a16:creationId xmlns:a16="http://schemas.microsoft.com/office/drawing/2014/main" id="{BD3654B5-B624-471A-9B23-A4F186CB175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4" name="Text Box 15">
          <a:extLst>
            <a:ext uri="{FF2B5EF4-FFF2-40B4-BE49-F238E27FC236}">
              <a16:creationId xmlns:a16="http://schemas.microsoft.com/office/drawing/2014/main" id="{B2075919-E427-4BBD-8C6B-5AFC6C7B866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5" name="Text Box 16">
          <a:extLst>
            <a:ext uri="{FF2B5EF4-FFF2-40B4-BE49-F238E27FC236}">
              <a16:creationId xmlns:a16="http://schemas.microsoft.com/office/drawing/2014/main" id="{D93F46D2-417A-4AC8-A6C0-F58B4293B8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6" name="Text Box 17">
          <a:extLst>
            <a:ext uri="{FF2B5EF4-FFF2-40B4-BE49-F238E27FC236}">
              <a16:creationId xmlns:a16="http://schemas.microsoft.com/office/drawing/2014/main" id="{464AE80B-6ED0-4708-BA4F-86987A2C68B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7" name="Text Box 18">
          <a:extLst>
            <a:ext uri="{FF2B5EF4-FFF2-40B4-BE49-F238E27FC236}">
              <a16:creationId xmlns:a16="http://schemas.microsoft.com/office/drawing/2014/main" id="{72697264-DBDD-4C04-810F-5014FAE5FA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8" name="Text Box 19">
          <a:extLst>
            <a:ext uri="{FF2B5EF4-FFF2-40B4-BE49-F238E27FC236}">
              <a16:creationId xmlns:a16="http://schemas.microsoft.com/office/drawing/2014/main" id="{8B894105-1F33-42C8-90D6-CB8C407275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49" name="Text Box 15">
          <a:extLst>
            <a:ext uri="{FF2B5EF4-FFF2-40B4-BE49-F238E27FC236}">
              <a16:creationId xmlns:a16="http://schemas.microsoft.com/office/drawing/2014/main" id="{62ECD87D-0B4A-4C11-A9AC-FAC8E6C00E3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0" name="Text Box 16">
          <a:extLst>
            <a:ext uri="{FF2B5EF4-FFF2-40B4-BE49-F238E27FC236}">
              <a16:creationId xmlns:a16="http://schemas.microsoft.com/office/drawing/2014/main" id="{9A6D051D-43C7-4CD7-9882-8353E20E1BF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1" name="Text Box 17">
          <a:extLst>
            <a:ext uri="{FF2B5EF4-FFF2-40B4-BE49-F238E27FC236}">
              <a16:creationId xmlns:a16="http://schemas.microsoft.com/office/drawing/2014/main" id="{C6B3B5E7-EDF2-4C17-BCAE-7A0EF0AA09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2" name="Text Box 18">
          <a:extLst>
            <a:ext uri="{FF2B5EF4-FFF2-40B4-BE49-F238E27FC236}">
              <a16:creationId xmlns:a16="http://schemas.microsoft.com/office/drawing/2014/main" id="{43D191BC-DCE0-4C83-9572-FFAA6C8541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3" name="Text Box 19">
          <a:extLst>
            <a:ext uri="{FF2B5EF4-FFF2-40B4-BE49-F238E27FC236}">
              <a16:creationId xmlns:a16="http://schemas.microsoft.com/office/drawing/2014/main" id="{61EDAD4D-7339-4EAC-84C5-6CDCF38124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54" name="Text Box 15">
          <a:extLst>
            <a:ext uri="{FF2B5EF4-FFF2-40B4-BE49-F238E27FC236}">
              <a16:creationId xmlns:a16="http://schemas.microsoft.com/office/drawing/2014/main" id="{11E3385F-8EE2-4178-A5E0-658DE1F97E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5" name="Text Box 16">
          <a:extLst>
            <a:ext uri="{FF2B5EF4-FFF2-40B4-BE49-F238E27FC236}">
              <a16:creationId xmlns:a16="http://schemas.microsoft.com/office/drawing/2014/main" id="{C0776591-2B21-4545-BE44-0E7FD43DFFD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6" name="Text Box 17">
          <a:extLst>
            <a:ext uri="{FF2B5EF4-FFF2-40B4-BE49-F238E27FC236}">
              <a16:creationId xmlns:a16="http://schemas.microsoft.com/office/drawing/2014/main" id="{A1778F8D-5D0D-4AB5-A923-1E9A126761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7" name="Text Box 18">
          <a:extLst>
            <a:ext uri="{FF2B5EF4-FFF2-40B4-BE49-F238E27FC236}">
              <a16:creationId xmlns:a16="http://schemas.microsoft.com/office/drawing/2014/main" id="{C4B86638-9796-4C0C-9AC2-D55AD5B2D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8" name="Text Box 19">
          <a:extLst>
            <a:ext uri="{FF2B5EF4-FFF2-40B4-BE49-F238E27FC236}">
              <a16:creationId xmlns:a16="http://schemas.microsoft.com/office/drawing/2014/main" id="{CD047BD5-B718-455C-885A-BDBEF04E07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59" name="Text Box 15">
          <a:extLst>
            <a:ext uri="{FF2B5EF4-FFF2-40B4-BE49-F238E27FC236}">
              <a16:creationId xmlns:a16="http://schemas.microsoft.com/office/drawing/2014/main" id="{59AC7FD3-B08F-4A41-9052-B723DF603361}"/>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0" name="Text Box 15">
          <a:extLst>
            <a:ext uri="{FF2B5EF4-FFF2-40B4-BE49-F238E27FC236}">
              <a16:creationId xmlns:a16="http://schemas.microsoft.com/office/drawing/2014/main" id="{1DAE6FDF-2477-47F0-9B9A-40F32CBBFAE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1" name="Text Box 16">
          <a:extLst>
            <a:ext uri="{FF2B5EF4-FFF2-40B4-BE49-F238E27FC236}">
              <a16:creationId xmlns:a16="http://schemas.microsoft.com/office/drawing/2014/main" id="{33E7FD28-EE53-4894-AF28-3289CFE8D18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2" name="Text Box 17">
          <a:extLst>
            <a:ext uri="{FF2B5EF4-FFF2-40B4-BE49-F238E27FC236}">
              <a16:creationId xmlns:a16="http://schemas.microsoft.com/office/drawing/2014/main" id="{546F056C-306F-4961-89C4-136204383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3" name="Text Box 18">
          <a:extLst>
            <a:ext uri="{FF2B5EF4-FFF2-40B4-BE49-F238E27FC236}">
              <a16:creationId xmlns:a16="http://schemas.microsoft.com/office/drawing/2014/main" id="{5D481E74-284A-4C72-B1AE-1F637C9F976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4" name="Text Box 19">
          <a:extLst>
            <a:ext uri="{FF2B5EF4-FFF2-40B4-BE49-F238E27FC236}">
              <a16:creationId xmlns:a16="http://schemas.microsoft.com/office/drawing/2014/main" id="{14A05ED4-46DF-4971-B425-06EB66F0AA1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5" name="Text Box 15">
          <a:extLst>
            <a:ext uri="{FF2B5EF4-FFF2-40B4-BE49-F238E27FC236}">
              <a16:creationId xmlns:a16="http://schemas.microsoft.com/office/drawing/2014/main" id="{7E01B6E6-FDD6-4244-8BCF-55474D63C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6" name="Text Box 16">
          <a:extLst>
            <a:ext uri="{FF2B5EF4-FFF2-40B4-BE49-F238E27FC236}">
              <a16:creationId xmlns:a16="http://schemas.microsoft.com/office/drawing/2014/main" id="{ABC386E6-7E51-4A4E-9CD1-3ADF501FD83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7">
          <a:extLst>
            <a:ext uri="{FF2B5EF4-FFF2-40B4-BE49-F238E27FC236}">
              <a16:creationId xmlns:a16="http://schemas.microsoft.com/office/drawing/2014/main" id="{593BC48D-6B31-433F-A68D-9CE050C40B9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8">
          <a:extLst>
            <a:ext uri="{FF2B5EF4-FFF2-40B4-BE49-F238E27FC236}">
              <a16:creationId xmlns:a16="http://schemas.microsoft.com/office/drawing/2014/main" id="{EBCE7717-6363-4A8B-82CA-1A6CCB57A36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9">
          <a:extLst>
            <a:ext uri="{FF2B5EF4-FFF2-40B4-BE49-F238E27FC236}">
              <a16:creationId xmlns:a16="http://schemas.microsoft.com/office/drawing/2014/main" id="{70A3389C-97C6-4842-8038-74A590540A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0" name="Text Box 15">
          <a:extLst>
            <a:ext uri="{FF2B5EF4-FFF2-40B4-BE49-F238E27FC236}">
              <a16:creationId xmlns:a16="http://schemas.microsoft.com/office/drawing/2014/main" id="{3AC38C88-F3E4-4DA5-BF38-33FD183B14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1" name="Text Box 16">
          <a:extLst>
            <a:ext uri="{FF2B5EF4-FFF2-40B4-BE49-F238E27FC236}">
              <a16:creationId xmlns:a16="http://schemas.microsoft.com/office/drawing/2014/main" id="{BC4A8670-B56C-4324-9D13-958A9EFDB2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2" name="Text Box 17">
          <a:extLst>
            <a:ext uri="{FF2B5EF4-FFF2-40B4-BE49-F238E27FC236}">
              <a16:creationId xmlns:a16="http://schemas.microsoft.com/office/drawing/2014/main" id="{2C6B1731-9712-4F4C-8A78-866E76AE7A0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3" name="Text Box 18">
          <a:extLst>
            <a:ext uri="{FF2B5EF4-FFF2-40B4-BE49-F238E27FC236}">
              <a16:creationId xmlns:a16="http://schemas.microsoft.com/office/drawing/2014/main" id="{1ED3B47F-92EF-4BBA-A6A9-87E81EBCCD5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4" name="Text Box 19">
          <a:extLst>
            <a:ext uri="{FF2B5EF4-FFF2-40B4-BE49-F238E27FC236}">
              <a16:creationId xmlns:a16="http://schemas.microsoft.com/office/drawing/2014/main" id="{4EA21A8F-ED4E-4941-9147-553C5531B7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5" name="Text Box 16">
          <a:extLst>
            <a:ext uri="{FF2B5EF4-FFF2-40B4-BE49-F238E27FC236}">
              <a16:creationId xmlns:a16="http://schemas.microsoft.com/office/drawing/2014/main" id="{1F0701DB-9F5B-4569-B26A-ACAAF998830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6" name="Text Box 17">
          <a:extLst>
            <a:ext uri="{FF2B5EF4-FFF2-40B4-BE49-F238E27FC236}">
              <a16:creationId xmlns:a16="http://schemas.microsoft.com/office/drawing/2014/main" id="{75ED0AD0-1142-4918-BBC2-A113B82AC87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7" name="Text Box 18">
          <a:extLst>
            <a:ext uri="{FF2B5EF4-FFF2-40B4-BE49-F238E27FC236}">
              <a16:creationId xmlns:a16="http://schemas.microsoft.com/office/drawing/2014/main" id="{25EE3579-3111-436B-9048-CECC19964E4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8" name="Text Box 19">
          <a:extLst>
            <a:ext uri="{FF2B5EF4-FFF2-40B4-BE49-F238E27FC236}">
              <a16:creationId xmlns:a16="http://schemas.microsoft.com/office/drawing/2014/main" id="{39771B41-61C4-411D-B44C-4FF45E464C4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79" name="Text Box 16">
          <a:extLst>
            <a:ext uri="{FF2B5EF4-FFF2-40B4-BE49-F238E27FC236}">
              <a16:creationId xmlns:a16="http://schemas.microsoft.com/office/drawing/2014/main" id="{7A8840BF-0352-4A7C-A76E-195FC9A74C8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0" name="Text Box 17">
          <a:extLst>
            <a:ext uri="{FF2B5EF4-FFF2-40B4-BE49-F238E27FC236}">
              <a16:creationId xmlns:a16="http://schemas.microsoft.com/office/drawing/2014/main" id="{19F5AB11-D210-4269-97DE-8E06B3831C2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1" name="Text Box 18">
          <a:extLst>
            <a:ext uri="{FF2B5EF4-FFF2-40B4-BE49-F238E27FC236}">
              <a16:creationId xmlns:a16="http://schemas.microsoft.com/office/drawing/2014/main" id="{FEB5B047-65B9-48DF-A284-9FC9C33DF36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2" name="Text Box 19">
          <a:extLst>
            <a:ext uri="{FF2B5EF4-FFF2-40B4-BE49-F238E27FC236}">
              <a16:creationId xmlns:a16="http://schemas.microsoft.com/office/drawing/2014/main" id="{C37324A7-0C14-4681-852F-5544EF72715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83" name="Text Box 15">
          <a:extLst>
            <a:ext uri="{FF2B5EF4-FFF2-40B4-BE49-F238E27FC236}">
              <a16:creationId xmlns:a16="http://schemas.microsoft.com/office/drawing/2014/main" id="{1912B3B0-05D0-4562-B2CC-64968BBEBC6C}"/>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4" name="Text Box 16">
          <a:extLst>
            <a:ext uri="{FF2B5EF4-FFF2-40B4-BE49-F238E27FC236}">
              <a16:creationId xmlns:a16="http://schemas.microsoft.com/office/drawing/2014/main" id="{43B54787-6D9A-4698-9726-E1D2485744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5" name="Text Box 17">
          <a:extLst>
            <a:ext uri="{FF2B5EF4-FFF2-40B4-BE49-F238E27FC236}">
              <a16:creationId xmlns:a16="http://schemas.microsoft.com/office/drawing/2014/main" id="{A90444CB-64A7-416D-BBC0-FF1A39D0A14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6" name="Text Box 18">
          <a:extLst>
            <a:ext uri="{FF2B5EF4-FFF2-40B4-BE49-F238E27FC236}">
              <a16:creationId xmlns:a16="http://schemas.microsoft.com/office/drawing/2014/main" id="{129FB62C-3277-48EF-B5B5-74A426BD99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7" name="Text Box 19">
          <a:extLst>
            <a:ext uri="{FF2B5EF4-FFF2-40B4-BE49-F238E27FC236}">
              <a16:creationId xmlns:a16="http://schemas.microsoft.com/office/drawing/2014/main" id="{E7CDF382-7D4D-4905-AE37-BEB27B586D1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8" name="Text Box 15">
          <a:extLst>
            <a:ext uri="{FF2B5EF4-FFF2-40B4-BE49-F238E27FC236}">
              <a16:creationId xmlns:a16="http://schemas.microsoft.com/office/drawing/2014/main" id="{155BD507-0FAF-4263-A303-6194977E77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89" name="Text Box 15">
          <a:extLst>
            <a:ext uri="{FF2B5EF4-FFF2-40B4-BE49-F238E27FC236}">
              <a16:creationId xmlns:a16="http://schemas.microsoft.com/office/drawing/2014/main" id="{1D833D04-2BAC-4F0A-86EA-D94DE251EED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0" name="Text Box 16">
          <a:extLst>
            <a:ext uri="{FF2B5EF4-FFF2-40B4-BE49-F238E27FC236}">
              <a16:creationId xmlns:a16="http://schemas.microsoft.com/office/drawing/2014/main" id="{B4F3E303-FBDD-42B7-BC59-5FF2AB58A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1" name="Text Box 17">
          <a:extLst>
            <a:ext uri="{FF2B5EF4-FFF2-40B4-BE49-F238E27FC236}">
              <a16:creationId xmlns:a16="http://schemas.microsoft.com/office/drawing/2014/main" id="{952616AD-E57A-4767-9468-B84AE87A5F5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2" name="Text Box 18">
          <a:extLst>
            <a:ext uri="{FF2B5EF4-FFF2-40B4-BE49-F238E27FC236}">
              <a16:creationId xmlns:a16="http://schemas.microsoft.com/office/drawing/2014/main" id="{9C54EC7B-6F76-490D-9A95-DD21A362330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3" name="Text Box 15">
          <a:extLst>
            <a:ext uri="{FF2B5EF4-FFF2-40B4-BE49-F238E27FC236}">
              <a16:creationId xmlns:a16="http://schemas.microsoft.com/office/drawing/2014/main" id="{32A90F23-62EB-400A-9C35-5F0F6645C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4" name="Text Box 16">
          <a:extLst>
            <a:ext uri="{FF2B5EF4-FFF2-40B4-BE49-F238E27FC236}">
              <a16:creationId xmlns:a16="http://schemas.microsoft.com/office/drawing/2014/main" id="{F3DE20D8-FC5C-4227-B460-8E7B55207DD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5" name="Text Box 17">
          <a:extLst>
            <a:ext uri="{FF2B5EF4-FFF2-40B4-BE49-F238E27FC236}">
              <a16:creationId xmlns:a16="http://schemas.microsoft.com/office/drawing/2014/main" id="{1DE4E476-AA7C-478F-9D29-DDBD81CC118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6" name="Text Box 18">
          <a:extLst>
            <a:ext uri="{FF2B5EF4-FFF2-40B4-BE49-F238E27FC236}">
              <a16:creationId xmlns:a16="http://schemas.microsoft.com/office/drawing/2014/main" id="{AB8C73F3-56DE-41E3-A079-2EA1EEE369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7" name="Text Box 19">
          <a:extLst>
            <a:ext uri="{FF2B5EF4-FFF2-40B4-BE49-F238E27FC236}">
              <a16:creationId xmlns:a16="http://schemas.microsoft.com/office/drawing/2014/main" id="{10A150CE-F57F-4499-BB6E-744124283EE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98" name="Text Box 15">
          <a:extLst>
            <a:ext uri="{FF2B5EF4-FFF2-40B4-BE49-F238E27FC236}">
              <a16:creationId xmlns:a16="http://schemas.microsoft.com/office/drawing/2014/main" id="{ACF88D3E-D1C1-4051-BCE8-EA1DCA1E0EEA}"/>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9" name="Text Box 16">
          <a:extLst>
            <a:ext uri="{FF2B5EF4-FFF2-40B4-BE49-F238E27FC236}">
              <a16:creationId xmlns:a16="http://schemas.microsoft.com/office/drawing/2014/main" id="{6331569B-F128-4AB4-8EC3-4D76F3CC05F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0" name="Text Box 17">
          <a:extLst>
            <a:ext uri="{FF2B5EF4-FFF2-40B4-BE49-F238E27FC236}">
              <a16:creationId xmlns:a16="http://schemas.microsoft.com/office/drawing/2014/main" id="{21E4CA2B-BD60-4A27-B887-CA7072EBF89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1" name="Text Box 18">
          <a:extLst>
            <a:ext uri="{FF2B5EF4-FFF2-40B4-BE49-F238E27FC236}">
              <a16:creationId xmlns:a16="http://schemas.microsoft.com/office/drawing/2014/main" id="{DBDA0402-BDD2-486B-894E-449C43B68B3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2" name="Text Box 19">
          <a:extLst>
            <a:ext uri="{FF2B5EF4-FFF2-40B4-BE49-F238E27FC236}">
              <a16:creationId xmlns:a16="http://schemas.microsoft.com/office/drawing/2014/main" id="{12BCB67A-5447-4349-961A-73B7AE93D5F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3" name="Text Box 16">
          <a:extLst>
            <a:ext uri="{FF2B5EF4-FFF2-40B4-BE49-F238E27FC236}">
              <a16:creationId xmlns:a16="http://schemas.microsoft.com/office/drawing/2014/main" id="{AE5AB00A-7E20-4C94-9C05-8F007480453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4" name="Text Box 17">
          <a:extLst>
            <a:ext uri="{FF2B5EF4-FFF2-40B4-BE49-F238E27FC236}">
              <a16:creationId xmlns:a16="http://schemas.microsoft.com/office/drawing/2014/main" id="{C591F1D2-6DC5-4931-8D82-BC9B7971F0E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5" name="Text Box 18">
          <a:extLst>
            <a:ext uri="{FF2B5EF4-FFF2-40B4-BE49-F238E27FC236}">
              <a16:creationId xmlns:a16="http://schemas.microsoft.com/office/drawing/2014/main" id="{703EE694-D58F-4392-BC15-BDA9AE9986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9">
          <a:extLst>
            <a:ext uri="{FF2B5EF4-FFF2-40B4-BE49-F238E27FC236}">
              <a16:creationId xmlns:a16="http://schemas.microsoft.com/office/drawing/2014/main" id="{07A75BBF-F655-4B5A-B851-B3D9F481B7B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7" name="Text Box 16">
          <a:extLst>
            <a:ext uri="{FF2B5EF4-FFF2-40B4-BE49-F238E27FC236}">
              <a16:creationId xmlns:a16="http://schemas.microsoft.com/office/drawing/2014/main" id="{E222232E-F45E-4F44-B369-9F566DBE04C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8" name="Text Box 17">
          <a:extLst>
            <a:ext uri="{FF2B5EF4-FFF2-40B4-BE49-F238E27FC236}">
              <a16:creationId xmlns:a16="http://schemas.microsoft.com/office/drawing/2014/main" id="{83309BB8-A392-45D9-970F-32675B7EA2D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9" name="Text Box 18">
          <a:extLst>
            <a:ext uri="{FF2B5EF4-FFF2-40B4-BE49-F238E27FC236}">
              <a16:creationId xmlns:a16="http://schemas.microsoft.com/office/drawing/2014/main" id="{88DAC8DA-18CE-4FFF-A5E3-CD819679997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10" name="Text Box 19">
          <a:extLst>
            <a:ext uri="{FF2B5EF4-FFF2-40B4-BE49-F238E27FC236}">
              <a16:creationId xmlns:a16="http://schemas.microsoft.com/office/drawing/2014/main" id="{34DCBC41-7EB0-45FE-A36E-C9FD656A7D1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1" name="Text Box 16">
          <a:extLst>
            <a:ext uri="{FF2B5EF4-FFF2-40B4-BE49-F238E27FC236}">
              <a16:creationId xmlns:a16="http://schemas.microsoft.com/office/drawing/2014/main" id="{0FBE52A8-9651-4BAE-9974-5DC4F41A5F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2" name="Text Box 17">
          <a:extLst>
            <a:ext uri="{FF2B5EF4-FFF2-40B4-BE49-F238E27FC236}">
              <a16:creationId xmlns:a16="http://schemas.microsoft.com/office/drawing/2014/main" id="{FFE5DC1D-511B-4C6E-ACD5-ECA7C604EE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3" name="Text Box 18">
          <a:extLst>
            <a:ext uri="{FF2B5EF4-FFF2-40B4-BE49-F238E27FC236}">
              <a16:creationId xmlns:a16="http://schemas.microsoft.com/office/drawing/2014/main" id="{AF62F599-A901-49DF-B58F-77BBF83CAB5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4" name="Text Box 19">
          <a:extLst>
            <a:ext uri="{FF2B5EF4-FFF2-40B4-BE49-F238E27FC236}">
              <a16:creationId xmlns:a16="http://schemas.microsoft.com/office/drawing/2014/main" id="{DA6DA5F5-52A0-44DA-B0AC-FB284B6C535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15" name="Text Box 15">
          <a:extLst>
            <a:ext uri="{FF2B5EF4-FFF2-40B4-BE49-F238E27FC236}">
              <a16:creationId xmlns:a16="http://schemas.microsoft.com/office/drawing/2014/main" id="{CA76111E-C854-416C-B86A-0599E29FDF78}"/>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6" name="Text Box 16">
          <a:extLst>
            <a:ext uri="{FF2B5EF4-FFF2-40B4-BE49-F238E27FC236}">
              <a16:creationId xmlns:a16="http://schemas.microsoft.com/office/drawing/2014/main" id="{E91662B5-D08B-4C27-B6DE-13D1466628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7" name="Text Box 17">
          <a:extLst>
            <a:ext uri="{FF2B5EF4-FFF2-40B4-BE49-F238E27FC236}">
              <a16:creationId xmlns:a16="http://schemas.microsoft.com/office/drawing/2014/main" id="{D3155AF3-B514-4459-A4C8-93F2089AC57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8" name="Text Box 18">
          <a:extLst>
            <a:ext uri="{FF2B5EF4-FFF2-40B4-BE49-F238E27FC236}">
              <a16:creationId xmlns:a16="http://schemas.microsoft.com/office/drawing/2014/main" id="{9B0CA599-4CD5-4C6E-9F1F-243CB9BFF2A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9" name="Text Box 19">
          <a:extLst>
            <a:ext uri="{FF2B5EF4-FFF2-40B4-BE49-F238E27FC236}">
              <a16:creationId xmlns:a16="http://schemas.microsoft.com/office/drawing/2014/main" id="{E401295E-4C25-47D4-959A-C2DD862C2F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0" name="Text Box 15">
          <a:extLst>
            <a:ext uri="{FF2B5EF4-FFF2-40B4-BE49-F238E27FC236}">
              <a16:creationId xmlns:a16="http://schemas.microsoft.com/office/drawing/2014/main" id="{B7445292-83BA-43C0-9A25-7B1EC3E4D70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21" name="Text Box 15">
          <a:extLst>
            <a:ext uri="{FF2B5EF4-FFF2-40B4-BE49-F238E27FC236}">
              <a16:creationId xmlns:a16="http://schemas.microsoft.com/office/drawing/2014/main" id="{E65E139D-B2B3-4F80-8FA8-A530B5765BA2}"/>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2" name="Text Box 16">
          <a:extLst>
            <a:ext uri="{FF2B5EF4-FFF2-40B4-BE49-F238E27FC236}">
              <a16:creationId xmlns:a16="http://schemas.microsoft.com/office/drawing/2014/main" id="{8AE54B38-7E87-4980-9409-73FA698E70A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3" name="Text Box 17">
          <a:extLst>
            <a:ext uri="{FF2B5EF4-FFF2-40B4-BE49-F238E27FC236}">
              <a16:creationId xmlns:a16="http://schemas.microsoft.com/office/drawing/2014/main" id="{E3403FA3-807E-4554-9E04-37938DE751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4" name="Text Box 18">
          <a:extLst>
            <a:ext uri="{FF2B5EF4-FFF2-40B4-BE49-F238E27FC236}">
              <a16:creationId xmlns:a16="http://schemas.microsoft.com/office/drawing/2014/main" id="{43909174-2D97-43A6-8DF6-E681BDB471B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25" name="Text Box 15">
          <a:extLst>
            <a:ext uri="{FF2B5EF4-FFF2-40B4-BE49-F238E27FC236}">
              <a16:creationId xmlns:a16="http://schemas.microsoft.com/office/drawing/2014/main" id="{7CECCE13-FD29-438A-B235-6968979628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6" name="Text Box 16">
          <a:extLst>
            <a:ext uri="{FF2B5EF4-FFF2-40B4-BE49-F238E27FC236}">
              <a16:creationId xmlns:a16="http://schemas.microsoft.com/office/drawing/2014/main" id="{89CFEB50-C5CE-40FC-B070-FF0910EC1B1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7" name="Text Box 17">
          <a:extLst>
            <a:ext uri="{FF2B5EF4-FFF2-40B4-BE49-F238E27FC236}">
              <a16:creationId xmlns:a16="http://schemas.microsoft.com/office/drawing/2014/main" id="{A16735C0-B028-46EB-BE7F-9D65673C0E4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8" name="Text Box 18">
          <a:extLst>
            <a:ext uri="{FF2B5EF4-FFF2-40B4-BE49-F238E27FC236}">
              <a16:creationId xmlns:a16="http://schemas.microsoft.com/office/drawing/2014/main" id="{51C45C18-953D-4D83-AFCA-C9EB330D2C1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9" name="Text Box 19">
          <a:extLst>
            <a:ext uri="{FF2B5EF4-FFF2-40B4-BE49-F238E27FC236}">
              <a16:creationId xmlns:a16="http://schemas.microsoft.com/office/drawing/2014/main" id="{8FB74678-243B-4CB8-83A2-1C36427DE94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30" name="Text Box 15">
          <a:extLst>
            <a:ext uri="{FF2B5EF4-FFF2-40B4-BE49-F238E27FC236}">
              <a16:creationId xmlns:a16="http://schemas.microsoft.com/office/drawing/2014/main" id="{C61B0380-6748-4C71-96F0-B1106218966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1" name="Text Box 16">
          <a:extLst>
            <a:ext uri="{FF2B5EF4-FFF2-40B4-BE49-F238E27FC236}">
              <a16:creationId xmlns:a16="http://schemas.microsoft.com/office/drawing/2014/main" id="{882DE59C-B281-4BDA-95E3-F93B5F2ADAB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2" name="Text Box 17">
          <a:extLst>
            <a:ext uri="{FF2B5EF4-FFF2-40B4-BE49-F238E27FC236}">
              <a16:creationId xmlns:a16="http://schemas.microsoft.com/office/drawing/2014/main" id="{74A079B2-8BD0-4698-B3B4-76060A5CC18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3" name="Text Box 18">
          <a:extLst>
            <a:ext uri="{FF2B5EF4-FFF2-40B4-BE49-F238E27FC236}">
              <a16:creationId xmlns:a16="http://schemas.microsoft.com/office/drawing/2014/main" id="{3DA92250-36BE-4307-BDF9-FE7B6F3683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4" name="Text Box 19">
          <a:extLst>
            <a:ext uri="{FF2B5EF4-FFF2-40B4-BE49-F238E27FC236}">
              <a16:creationId xmlns:a16="http://schemas.microsoft.com/office/drawing/2014/main" id="{E93D9B7B-B4B7-4BEB-87A3-B9BDABCE497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5" name="Text Box 16">
          <a:extLst>
            <a:ext uri="{FF2B5EF4-FFF2-40B4-BE49-F238E27FC236}">
              <a16:creationId xmlns:a16="http://schemas.microsoft.com/office/drawing/2014/main" id="{2FF7D320-DD82-4734-B722-86B8BDFED56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6" name="Text Box 17">
          <a:extLst>
            <a:ext uri="{FF2B5EF4-FFF2-40B4-BE49-F238E27FC236}">
              <a16:creationId xmlns:a16="http://schemas.microsoft.com/office/drawing/2014/main" id="{C212BAE7-DC01-4442-A4F8-DAC904315BE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7" name="Text Box 18">
          <a:extLst>
            <a:ext uri="{FF2B5EF4-FFF2-40B4-BE49-F238E27FC236}">
              <a16:creationId xmlns:a16="http://schemas.microsoft.com/office/drawing/2014/main" id="{D992C79E-2D35-4210-AC20-340B0A344D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9">
          <a:extLst>
            <a:ext uri="{FF2B5EF4-FFF2-40B4-BE49-F238E27FC236}">
              <a16:creationId xmlns:a16="http://schemas.microsoft.com/office/drawing/2014/main" id="{587019BB-373E-48F9-A6A2-1C403E1C780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39" name="Text Box 16">
          <a:extLst>
            <a:ext uri="{FF2B5EF4-FFF2-40B4-BE49-F238E27FC236}">
              <a16:creationId xmlns:a16="http://schemas.microsoft.com/office/drawing/2014/main" id="{039EAAA2-42D5-4D10-ABD3-E8BF74E1ECE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0" name="Text Box 17">
          <a:extLst>
            <a:ext uri="{FF2B5EF4-FFF2-40B4-BE49-F238E27FC236}">
              <a16:creationId xmlns:a16="http://schemas.microsoft.com/office/drawing/2014/main" id="{EE53F973-ACFA-4B5E-AA01-43C62DF346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1" name="Text Box 18">
          <a:extLst>
            <a:ext uri="{FF2B5EF4-FFF2-40B4-BE49-F238E27FC236}">
              <a16:creationId xmlns:a16="http://schemas.microsoft.com/office/drawing/2014/main" id="{02F0938E-C87B-468A-AA19-BE3F7B53643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2" name="Text Box 19">
          <a:extLst>
            <a:ext uri="{FF2B5EF4-FFF2-40B4-BE49-F238E27FC236}">
              <a16:creationId xmlns:a16="http://schemas.microsoft.com/office/drawing/2014/main" id="{93BE9296-A2B5-4BCA-925D-1BC0D12796D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3" name="Text Box 16">
          <a:extLst>
            <a:ext uri="{FF2B5EF4-FFF2-40B4-BE49-F238E27FC236}">
              <a16:creationId xmlns:a16="http://schemas.microsoft.com/office/drawing/2014/main" id="{A27A40DF-0D18-49B0-BD93-5CFD90B8589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4" name="Text Box 17">
          <a:extLst>
            <a:ext uri="{FF2B5EF4-FFF2-40B4-BE49-F238E27FC236}">
              <a16:creationId xmlns:a16="http://schemas.microsoft.com/office/drawing/2014/main" id="{71934A29-F365-4915-BF6F-D5AEAA73CFBF}"/>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5" name="Text Box 18">
          <a:extLst>
            <a:ext uri="{FF2B5EF4-FFF2-40B4-BE49-F238E27FC236}">
              <a16:creationId xmlns:a16="http://schemas.microsoft.com/office/drawing/2014/main" id="{4AB0AB48-2EC4-4697-82DF-7789B42ED95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6" name="Text Box 19">
          <a:extLst>
            <a:ext uri="{FF2B5EF4-FFF2-40B4-BE49-F238E27FC236}">
              <a16:creationId xmlns:a16="http://schemas.microsoft.com/office/drawing/2014/main" id="{409C1445-345E-46B2-A74D-F25F9245011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47" name="Text Box 15">
          <a:extLst>
            <a:ext uri="{FF2B5EF4-FFF2-40B4-BE49-F238E27FC236}">
              <a16:creationId xmlns:a16="http://schemas.microsoft.com/office/drawing/2014/main" id="{4E222D49-160C-4B83-AB38-017B6554804F}"/>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8" name="Text Box 16">
          <a:extLst>
            <a:ext uri="{FF2B5EF4-FFF2-40B4-BE49-F238E27FC236}">
              <a16:creationId xmlns:a16="http://schemas.microsoft.com/office/drawing/2014/main" id="{B86652A1-8E02-40F8-928E-B5D5A3560B3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9" name="Text Box 17">
          <a:extLst>
            <a:ext uri="{FF2B5EF4-FFF2-40B4-BE49-F238E27FC236}">
              <a16:creationId xmlns:a16="http://schemas.microsoft.com/office/drawing/2014/main" id="{11364C4D-CFFE-469D-9EDB-F7EDAA72C02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0" name="Text Box 18">
          <a:extLst>
            <a:ext uri="{FF2B5EF4-FFF2-40B4-BE49-F238E27FC236}">
              <a16:creationId xmlns:a16="http://schemas.microsoft.com/office/drawing/2014/main" id="{1CF41C3F-2CD3-4B42-A7B1-F61A36254B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1" name="Text Box 19">
          <a:extLst>
            <a:ext uri="{FF2B5EF4-FFF2-40B4-BE49-F238E27FC236}">
              <a16:creationId xmlns:a16="http://schemas.microsoft.com/office/drawing/2014/main" id="{4C2099A1-3611-46F0-9E7A-F35389C790A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52" name="Text Box 15">
          <a:extLst>
            <a:ext uri="{FF2B5EF4-FFF2-40B4-BE49-F238E27FC236}">
              <a16:creationId xmlns:a16="http://schemas.microsoft.com/office/drawing/2014/main" id="{68699578-2FCC-48B6-AD5C-BD912199903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3" name="Text Box 16">
          <a:extLst>
            <a:ext uri="{FF2B5EF4-FFF2-40B4-BE49-F238E27FC236}">
              <a16:creationId xmlns:a16="http://schemas.microsoft.com/office/drawing/2014/main" id="{7F7F9907-2EEB-428C-A3E6-268F13BFE2F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4" name="Text Box 17">
          <a:extLst>
            <a:ext uri="{FF2B5EF4-FFF2-40B4-BE49-F238E27FC236}">
              <a16:creationId xmlns:a16="http://schemas.microsoft.com/office/drawing/2014/main" id="{34ACA3B1-1E8D-4D6A-A1C3-474CDAB18CD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5" name="Text Box 18">
          <a:extLst>
            <a:ext uri="{FF2B5EF4-FFF2-40B4-BE49-F238E27FC236}">
              <a16:creationId xmlns:a16="http://schemas.microsoft.com/office/drawing/2014/main" id="{ED1AD5B3-783C-4BF5-9B5F-5DDD9D44CF1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6">
          <a:extLst>
            <a:ext uri="{FF2B5EF4-FFF2-40B4-BE49-F238E27FC236}">
              <a16:creationId xmlns:a16="http://schemas.microsoft.com/office/drawing/2014/main" id="{2CA5FCF0-374A-4BC3-9C93-6924513BEFB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7" name="Text Box 17">
          <a:extLst>
            <a:ext uri="{FF2B5EF4-FFF2-40B4-BE49-F238E27FC236}">
              <a16:creationId xmlns:a16="http://schemas.microsoft.com/office/drawing/2014/main" id="{C987B57B-44A1-4624-9591-3F09531DDA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8" name="Text Box 18">
          <a:extLst>
            <a:ext uri="{FF2B5EF4-FFF2-40B4-BE49-F238E27FC236}">
              <a16:creationId xmlns:a16="http://schemas.microsoft.com/office/drawing/2014/main" id="{2E5CA998-7711-47EC-95C3-935C204177A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9" name="Text Box 19">
          <a:extLst>
            <a:ext uri="{FF2B5EF4-FFF2-40B4-BE49-F238E27FC236}">
              <a16:creationId xmlns:a16="http://schemas.microsoft.com/office/drawing/2014/main" id="{1A2003AA-D797-4F5C-B86E-0CFEE864317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60" name="Text Box 15">
          <a:extLst>
            <a:ext uri="{FF2B5EF4-FFF2-40B4-BE49-F238E27FC236}">
              <a16:creationId xmlns:a16="http://schemas.microsoft.com/office/drawing/2014/main" id="{519E31B6-8441-4FBE-9E5D-7FFEDEF71E3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D5EBA969-262D-45AC-A1C8-3D9C9941EAC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6CBE1F40-FC5B-401A-BE67-4FB317F033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583BC9C1-7272-421D-A216-742047E024F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AAF280F7-CC49-4A70-A661-9987EF20A8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5" name="Text Box 16">
          <a:extLst>
            <a:ext uri="{FF2B5EF4-FFF2-40B4-BE49-F238E27FC236}">
              <a16:creationId xmlns:a16="http://schemas.microsoft.com/office/drawing/2014/main" id="{D59FFB30-49DC-4501-94AB-352DFF7BCF6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6" name="Text Box 17">
          <a:extLst>
            <a:ext uri="{FF2B5EF4-FFF2-40B4-BE49-F238E27FC236}">
              <a16:creationId xmlns:a16="http://schemas.microsoft.com/office/drawing/2014/main" id="{D08BE0FC-D3EE-4230-AB96-37EFF1BE63B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7" name="Text Box 18">
          <a:extLst>
            <a:ext uri="{FF2B5EF4-FFF2-40B4-BE49-F238E27FC236}">
              <a16:creationId xmlns:a16="http://schemas.microsoft.com/office/drawing/2014/main" id="{D859AE02-B66E-4823-ACC8-55E96B76734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8" name="Text Box 19">
          <a:extLst>
            <a:ext uri="{FF2B5EF4-FFF2-40B4-BE49-F238E27FC236}">
              <a16:creationId xmlns:a16="http://schemas.microsoft.com/office/drawing/2014/main" id="{2779FF76-DD9D-4D7F-903C-228C640E849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69" name="Text Box 16">
          <a:extLst>
            <a:ext uri="{FF2B5EF4-FFF2-40B4-BE49-F238E27FC236}">
              <a16:creationId xmlns:a16="http://schemas.microsoft.com/office/drawing/2014/main" id="{CBC47FD0-8AAE-4BA6-B55F-F875AA06B44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0" name="Text Box 17">
          <a:extLst>
            <a:ext uri="{FF2B5EF4-FFF2-40B4-BE49-F238E27FC236}">
              <a16:creationId xmlns:a16="http://schemas.microsoft.com/office/drawing/2014/main" id="{B4240A03-E897-47AD-AA7D-9166A1EB1EF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1" name="Text Box 18">
          <a:extLst>
            <a:ext uri="{FF2B5EF4-FFF2-40B4-BE49-F238E27FC236}">
              <a16:creationId xmlns:a16="http://schemas.microsoft.com/office/drawing/2014/main" id="{2E915010-8786-4D8F-8893-0FEEB2A71F9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2" name="Text Box 19">
          <a:extLst>
            <a:ext uri="{FF2B5EF4-FFF2-40B4-BE49-F238E27FC236}">
              <a16:creationId xmlns:a16="http://schemas.microsoft.com/office/drawing/2014/main" id="{95BAB3E8-39E8-4D03-BDD7-E850EFE343E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3" name="Text Box 16">
          <a:extLst>
            <a:ext uri="{FF2B5EF4-FFF2-40B4-BE49-F238E27FC236}">
              <a16:creationId xmlns:a16="http://schemas.microsoft.com/office/drawing/2014/main" id="{6F607CE7-5226-4E97-875F-3DC0A502ADC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4" name="Text Box 17">
          <a:extLst>
            <a:ext uri="{FF2B5EF4-FFF2-40B4-BE49-F238E27FC236}">
              <a16:creationId xmlns:a16="http://schemas.microsoft.com/office/drawing/2014/main" id="{7D58D521-3F70-49B7-ADA6-B18E34ADC31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5" name="Text Box 18">
          <a:extLst>
            <a:ext uri="{FF2B5EF4-FFF2-40B4-BE49-F238E27FC236}">
              <a16:creationId xmlns:a16="http://schemas.microsoft.com/office/drawing/2014/main" id="{6DDE8CB0-5891-4EEB-B757-F34D72F98DF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6" name="Text Box 19">
          <a:extLst>
            <a:ext uri="{FF2B5EF4-FFF2-40B4-BE49-F238E27FC236}">
              <a16:creationId xmlns:a16="http://schemas.microsoft.com/office/drawing/2014/main" id="{E28255FE-F371-4867-879E-8DA4669088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77" name="Text Box 15">
          <a:extLst>
            <a:ext uri="{FF2B5EF4-FFF2-40B4-BE49-F238E27FC236}">
              <a16:creationId xmlns:a16="http://schemas.microsoft.com/office/drawing/2014/main" id="{912C4E58-9E76-4B97-864B-784EE1941BA1}"/>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8" name="Text Box 16">
          <a:extLst>
            <a:ext uri="{FF2B5EF4-FFF2-40B4-BE49-F238E27FC236}">
              <a16:creationId xmlns:a16="http://schemas.microsoft.com/office/drawing/2014/main" id="{C81066D0-E2EC-4939-A3AB-CB3EAC29E73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9" name="Text Box 17">
          <a:extLst>
            <a:ext uri="{FF2B5EF4-FFF2-40B4-BE49-F238E27FC236}">
              <a16:creationId xmlns:a16="http://schemas.microsoft.com/office/drawing/2014/main" id="{3BCA3793-DB03-4592-9769-190F59A3E6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0" name="Text Box 18">
          <a:extLst>
            <a:ext uri="{FF2B5EF4-FFF2-40B4-BE49-F238E27FC236}">
              <a16:creationId xmlns:a16="http://schemas.microsoft.com/office/drawing/2014/main" id="{47AEB72A-7050-41F0-8CAC-AB52CDE03B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1" name="Text Box 19">
          <a:extLst>
            <a:ext uri="{FF2B5EF4-FFF2-40B4-BE49-F238E27FC236}">
              <a16:creationId xmlns:a16="http://schemas.microsoft.com/office/drawing/2014/main" id="{11FFDBFA-8FDC-4551-B1C9-922D39F253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82" name="Text Box 15">
          <a:extLst>
            <a:ext uri="{FF2B5EF4-FFF2-40B4-BE49-F238E27FC236}">
              <a16:creationId xmlns:a16="http://schemas.microsoft.com/office/drawing/2014/main" id="{6D3C2D19-497C-4F0E-8DCF-06B941AE488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3" name="Text Box 16">
          <a:extLst>
            <a:ext uri="{FF2B5EF4-FFF2-40B4-BE49-F238E27FC236}">
              <a16:creationId xmlns:a16="http://schemas.microsoft.com/office/drawing/2014/main" id="{5DA72008-E34B-44ED-9D14-74BF62A0061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4" name="Text Box 17">
          <a:extLst>
            <a:ext uri="{FF2B5EF4-FFF2-40B4-BE49-F238E27FC236}">
              <a16:creationId xmlns:a16="http://schemas.microsoft.com/office/drawing/2014/main" id="{D0322937-1467-48B1-8992-D332B0003D9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5" name="Text Box 18">
          <a:extLst>
            <a:ext uri="{FF2B5EF4-FFF2-40B4-BE49-F238E27FC236}">
              <a16:creationId xmlns:a16="http://schemas.microsoft.com/office/drawing/2014/main" id="{247CC93C-E3B1-4028-82A5-8D931F6FA26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6">
          <a:extLst>
            <a:ext uri="{FF2B5EF4-FFF2-40B4-BE49-F238E27FC236}">
              <a16:creationId xmlns:a16="http://schemas.microsoft.com/office/drawing/2014/main" id="{62941E99-B249-4BCD-A158-192E3AAD1AB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7" name="Text Box 17">
          <a:extLst>
            <a:ext uri="{FF2B5EF4-FFF2-40B4-BE49-F238E27FC236}">
              <a16:creationId xmlns:a16="http://schemas.microsoft.com/office/drawing/2014/main" id="{19AFC083-4067-4A91-A077-1420AAA42AA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8" name="Text Box 18">
          <a:extLst>
            <a:ext uri="{FF2B5EF4-FFF2-40B4-BE49-F238E27FC236}">
              <a16:creationId xmlns:a16="http://schemas.microsoft.com/office/drawing/2014/main" id="{18B35A5D-62AF-441E-A0A5-9015385E94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9" name="Text Box 19">
          <a:extLst>
            <a:ext uri="{FF2B5EF4-FFF2-40B4-BE49-F238E27FC236}">
              <a16:creationId xmlns:a16="http://schemas.microsoft.com/office/drawing/2014/main" id="{399FD306-08F7-46FB-90D9-3D3C2A69EAE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0" name="Text Box 16">
          <a:extLst>
            <a:ext uri="{FF2B5EF4-FFF2-40B4-BE49-F238E27FC236}">
              <a16:creationId xmlns:a16="http://schemas.microsoft.com/office/drawing/2014/main" id="{800DC033-F387-4680-A74E-29AB3DA4F60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1" name="Text Box 17">
          <a:extLst>
            <a:ext uri="{FF2B5EF4-FFF2-40B4-BE49-F238E27FC236}">
              <a16:creationId xmlns:a16="http://schemas.microsoft.com/office/drawing/2014/main" id="{C310EC06-1F6A-43B8-95B0-22EC23D0154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2" name="Text Box 18">
          <a:extLst>
            <a:ext uri="{FF2B5EF4-FFF2-40B4-BE49-F238E27FC236}">
              <a16:creationId xmlns:a16="http://schemas.microsoft.com/office/drawing/2014/main" id="{CDD25F79-EE40-462F-A362-4759F0046D8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3" name="Text Box 19">
          <a:extLst>
            <a:ext uri="{FF2B5EF4-FFF2-40B4-BE49-F238E27FC236}">
              <a16:creationId xmlns:a16="http://schemas.microsoft.com/office/drawing/2014/main" id="{2A795B3D-A5D4-4F1E-AA8C-DF2C12632B5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4" name="Text Box 16">
          <a:extLst>
            <a:ext uri="{FF2B5EF4-FFF2-40B4-BE49-F238E27FC236}">
              <a16:creationId xmlns:a16="http://schemas.microsoft.com/office/drawing/2014/main" id="{C4DB2209-B23F-4FF1-B900-21BEB8C32E9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5" name="Text Box 17">
          <a:extLst>
            <a:ext uri="{FF2B5EF4-FFF2-40B4-BE49-F238E27FC236}">
              <a16:creationId xmlns:a16="http://schemas.microsoft.com/office/drawing/2014/main" id="{6CA590D9-9073-48CE-93B6-7CC8EB8377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6" name="Text Box 18">
          <a:extLst>
            <a:ext uri="{FF2B5EF4-FFF2-40B4-BE49-F238E27FC236}">
              <a16:creationId xmlns:a16="http://schemas.microsoft.com/office/drawing/2014/main" id="{2753AC8E-12B9-4A30-A3D9-0CE5C2F873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7" name="Text Box 19">
          <a:extLst>
            <a:ext uri="{FF2B5EF4-FFF2-40B4-BE49-F238E27FC236}">
              <a16:creationId xmlns:a16="http://schemas.microsoft.com/office/drawing/2014/main" id="{B41901EA-9202-4119-B214-395C4F506A9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8" name="Text Box 16">
          <a:extLst>
            <a:ext uri="{FF2B5EF4-FFF2-40B4-BE49-F238E27FC236}">
              <a16:creationId xmlns:a16="http://schemas.microsoft.com/office/drawing/2014/main" id="{5107B880-6B2E-4E9C-BEC5-24BF74DF917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9" name="Text Box 17">
          <a:extLst>
            <a:ext uri="{FF2B5EF4-FFF2-40B4-BE49-F238E27FC236}">
              <a16:creationId xmlns:a16="http://schemas.microsoft.com/office/drawing/2014/main" id="{C686580F-F226-48D6-8980-F474D6882E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0" name="Text Box 18">
          <a:extLst>
            <a:ext uri="{FF2B5EF4-FFF2-40B4-BE49-F238E27FC236}">
              <a16:creationId xmlns:a16="http://schemas.microsoft.com/office/drawing/2014/main" id="{D523AB8B-EBE4-4CB3-AA41-259C7FB1CD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1" name="Text Box 19">
          <a:extLst>
            <a:ext uri="{FF2B5EF4-FFF2-40B4-BE49-F238E27FC236}">
              <a16:creationId xmlns:a16="http://schemas.microsoft.com/office/drawing/2014/main" id="{1378A20D-6CA4-43BB-887B-3C5DC53D339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2" name="Text Box 16">
          <a:extLst>
            <a:ext uri="{FF2B5EF4-FFF2-40B4-BE49-F238E27FC236}">
              <a16:creationId xmlns:a16="http://schemas.microsoft.com/office/drawing/2014/main" id="{F0377ADE-07FD-4742-8512-F3E952442998}"/>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3" name="Text Box 17">
          <a:extLst>
            <a:ext uri="{FF2B5EF4-FFF2-40B4-BE49-F238E27FC236}">
              <a16:creationId xmlns:a16="http://schemas.microsoft.com/office/drawing/2014/main" id="{00FF1A14-B591-494A-B083-9D3F7402278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4" name="Text Box 18">
          <a:extLst>
            <a:ext uri="{FF2B5EF4-FFF2-40B4-BE49-F238E27FC236}">
              <a16:creationId xmlns:a16="http://schemas.microsoft.com/office/drawing/2014/main" id="{01F4A98D-315A-433B-986D-91D7F4EA2A5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5" name="Text Box 19">
          <a:extLst>
            <a:ext uri="{FF2B5EF4-FFF2-40B4-BE49-F238E27FC236}">
              <a16:creationId xmlns:a16="http://schemas.microsoft.com/office/drawing/2014/main" id="{8FC9546C-5CEA-49AB-BC90-BA3FBDD9040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06" name="Text Box 15">
          <a:extLst>
            <a:ext uri="{FF2B5EF4-FFF2-40B4-BE49-F238E27FC236}">
              <a16:creationId xmlns:a16="http://schemas.microsoft.com/office/drawing/2014/main" id="{F3E2786E-4649-4222-8B56-08B52AEFB94B}"/>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7" name="Text Box 16">
          <a:extLst>
            <a:ext uri="{FF2B5EF4-FFF2-40B4-BE49-F238E27FC236}">
              <a16:creationId xmlns:a16="http://schemas.microsoft.com/office/drawing/2014/main" id="{DC2E2E06-2532-4E77-B23A-8F1B5DB152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8" name="Text Box 17">
          <a:extLst>
            <a:ext uri="{FF2B5EF4-FFF2-40B4-BE49-F238E27FC236}">
              <a16:creationId xmlns:a16="http://schemas.microsoft.com/office/drawing/2014/main" id="{E3ADBDC6-DFE4-4ABE-9E6D-6354CEECB5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9" name="Text Box 18">
          <a:extLst>
            <a:ext uri="{FF2B5EF4-FFF2-40B4-BE49-F238E27FC236}">
              <a16:creationId xmlns:a16="http://schemas.microsoft.com/office/drawing/2014/main" id="{C7533A55-0A0B-47ED-9338-B528FC9E225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0" name="Text Box 19">
          <a:extLst>
            <a:ext uri="{FF2B5EF4-FFF2-40B4-BE49-F238E27FC236}">
              <a16:creationId xmlns:a16="http://schemas.microsoft.com/office/drawing/2014/main" id="{59D71A79-A8B3-4A56-9A63-898DCFDCB3D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411" name="Text Box 15">
          <a:extLst>
            <a:ext uri="{FF2B5EF4-FFF2-40B4-BE49-F238E27FC236}">
              <a16:creationId xmlns:a16="http://schemas.microsoft.com/office/drawing/2014/main" id="{9052ABA5-C901-414A-B48C-BA076CD3691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2" name="Text Box 16">
          <a:extLst>
            <a:ext uri="{FF2B5EF4-FFF2-40B4-BE49-F238E27FC236}">
              <a16:creationId xmlns:a16="http://schemas.microsoft.com/office/drawing/2014/main" id="{BA18F363-0AA2-44ED-8B83-B898E3C7C4D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3" name="Text Box 17">
          <a:extLst>
            <a:ext uri="{FF2B5EF4-FFF2-40B4-BE49-F238E27FC236}">
              <a16:creationId xmlns:a16="http://schemas.microsoft.com/office/drawing/2014/main" id="{BB1FCBDD-2D89-4094-A16E-09239A40D7A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4" name="Text Box 18">
          <a:extLst>
            <a:ext uri="{FF2B5EF4-FFF2-40B4-BE49-F238E27FC236}">
              <a16:creationId xmlns:a16="http://schemas.microsoft.com/office/drawing/2014/main" id="{0AF337EA-8021-4269-876D-DCCFC413124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6">
          <a:extLst>
            <a:ext uri="{FF2B5EF4-FFF2-40B4-BE49-F238E27FC236}">
              <a16:creationId xmlns:a16="http://schemas.microsoft.com/office/drawing/2014/main" id="{2AC11A5F-3D0D-4772-8B60-692EC4E2ED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6" name="Text Box 17">
          <a:extLst>
            <a:ext uri="{FF2B5EF4-FFF2-40B4-BE49-F238E27FC236}">
              <a16:creationId xmlns:a16="http://schemas.microsoft.com/office/drawing/2014/main" id="{26CE8998-1DB4-4926-8D58-68020FBC21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7" name="Text Box 18">
          <a:extLst>
            <a:ext uri="{FF2B5EF4-FFF2-40B4-BE49-F238E27FC236}">
              <a16:creationId xmlns:a16="http://schemas.microsoft.com/office/drawing/2014/main" id="{C3DA0D46-B233-4803-A21B-36B5CBF40EF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8" name="Text Box 19">
          <a:extLst>
            <a:ext uri="{FF2B5EF4-FFF2-40B4-BE49-F238E27FC236}">
              <a16:creationId xmlns:a16="http://schemas.microsoft.com/office/drawing/2014/main" id="{3FAA241C-233B-48D7-89BD-F93E309D4801}"/>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9" name="Text Box 16">
          <a:extLst>
            <a:ext uri="{FF2B5EF4-FFF2-40B4-BE49-F238E27FC236}">
              <a16:creationId xmlns:a16="http://schemas.microsoft.com/office/drawing/2014/main" id="{EDCFF9E4-9AEC-4110-9567-DC239C91AA0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0" name="Text Box 17">
          <a:extLst>
            <a:ext uri="{FF2B5EF4-FFF2-40B4-BE49-F238E27FC236}">
              <a16:creationId xmlns:a16="http://schemas.microsoft.com/office/drawing/2014/main" id="{077F226A-11B1-4E43-B95C-06C888E822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1" name="Text Box 18">
          <a:extLst>
            <a:ext uri="{FF2B5EF4-FFF2-40B4-BE49-F238E27FC236}">
              <a16:creationId xmlns:a16="http://schemas.microsoft.com/office/drawing/2014/main" id="{C318349C-0606-471C-80DA-9E9A5E91E79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2" name="Text Box 19">
          <a:extLst>
            <a:ext uri="{FF2B5EF4-FFF2-40B4-BE49-F238E27FC236}">
              <a16:creationId xmlns:a16="http://schemas.microsoft.com/office/drawing/2014/main" id="{10F3D915-F20A-4454-BE56-CACC79E9F1B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3" name="Text Box 16">
          <a:extLst>
            <a:ext uri="{FF2B5EF4-FFF2-40B4-BE49-F238E27FC236}">
              <a16:creationId xmlns:a16="http://schemas.microsoft.com/office/drawing/2014/main" id="{D3D81895-B8D6-4ACB-8396-E791462128DB}"/>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4" name="Text Box 17">
          <a:extLst>
            <a:ext uri="{FF2B5EF4-FFF2-40B4-BE49-F238E27FC236}">
              <a16:creationId xmlns:a16="http://schemas.microsoft.com/office/drawing/2014/main" id="{80279F49-6140-4084-8028-C3F4AADF8C5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5" name="Text Box 18">
          <a:extLst>
            <a:ext uri="{FF2B5EF4-FFF2-40B4-BE49-F238E27FC236}">
              <a16:creationId xmlns:a16="http://schemas.microsoft.com/office/drawing/2014/main" id="{61A17B08-3764-4984-93F8-40B910515109}"/>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6" name="Text Box 19">
          <a:extLst>
            <a:ext uri="{FF2B5EF4-FFF2-40B4-BE49-F238E27FC236}">
              <a16:creationId xmlns:a16="http://schemas.microsoft.com/office/drawing/2014/main" id="{837AC72A-EAE6-4023-BE84-957099033FF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7" name="Text Box 16">
          <a:extLst>
            <a:ext uri="{FF2B5EF4-FFF2-40B4-BE49-F238E27FC236}">
              <a16:creationId xmlns:a16="http://schemas.microsoft.com/office/drawing/2014/main" id="{134ABA10-A2A4-4E24-BEA8-ECAC638146A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8" name="Text Box 17">
          <a:extLst>
            <a:ext uri="{FF2B5EF4-FFF2-40B4-BE49-F238E27FC236}">
              <a16:creationId xmlns:a16="http://schemas.microsoft.com/office/drawing/2014/main" id="{3818A3A0-A75F-4E51-B19C-7B1CB7F960F5}"/>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9" name="Text Box 18">
          <a:extLst>
            <a:ext uri="{FF2B5EF4-FFF2-40B4-BE49-F238E27FC236}">
              <a16:creationId xmlns:a16="http://schemas.microsoft.com/office/drawing/2014/main" id="{37920CBC-0454-4527-9125-C07FAE95E397}"/>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30" name="Text Box 19">
          <a:extLst>
            <a:ext uri="{FF2B5EF4-FFF2-40B4-BE49-F238E27FC236}">
              <a16:creationId xmlns:a16="http://schemas.microsoft.com/office/drawing/2014/main" id="{EFCE3820-B599-4569-878A-20ED9135DCB3}"/>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1" name="Text Box 16">
          <a:extLst>
            <a:ext uri="{FF2B5EF4-FFF2-40B4-BE49-F238E27FC236}">
              <a16:creationId xmlns:a16="http://schemas.microsoft.com/office/drawing/2014/main" id="{BEB37BB0-61AB-4EBF-8078-680E92B700BE}"/>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2" name="Text Box 17">
          <a:extLst>
            <a:ext uri="{FF2B5EF4-FFF2-40B4-BE49-F238E27FC236}">
              <a16:creationId xmlns:a16="http://schemas.microsoft.com/office/drawing/2014/main" id="{53B5C51F-FF35-4AF4-A6CE-0B6AC7F0231A}"/>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3" name="Text Box 18">
          <a:extLst>
            <a:ext uri="{FF2B5EF4-FFF2-40B4-BE49-F238E27FC236}">
              <a16:creationId xmlns:a16="http://schemas.microsoft.com/office/drawing/2014/main" id="{4894138B-0DBF-4CDB-B631-548AD324FB4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4" name="Text Box 19">
          <a:extLst>
            <a:ext uri="{FF2B5EF4-FFF2-40B4-BE49-F238E27FC236}">
              <a16:creationId xmlns:a16="http://schemas.microsoft.com/office/drawing/2014/main" id="{58F66584-698A-43EE-B860-E4EE602B352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35" name="Text Box 15">
          <a:extLst>
            <a:ext uri="{FF2B5EF4-FFF2-40B4-BE49-F238E27FC236}">
              <a16:creationId xmlns:a16="http://schemas.microsoft.com/office/drawing/2014/main" id="{64CA0D02-0AE8-40E1-991C-05597713E13A}"/>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6" name="Text Box 16">
          <a:extLst>
            <a:ext uri="{FF2B5EF4-FFF2-40B4-BE49-F238E27FC236}">
              <a16:creationId xmlns:a16="http://schemas.microsoft.com/office/drawing/2014/main" id="{317E69AC-FC7F-4B26-8DB1-78420F8A4FB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7" name="Text Box 17">
          <a:extLst>
            <a:ext uri="{FF2B5EF4-FFF2-40B4-BE49-F238E27FC236}">
              <a16:creationId xmlns:a16="http://schemas.microsoft.com/office/drawing/2014/main" id="{0D4E8BCC-C97F-4650-B3A1-FB33E621FCD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8" name="Text Box 18">
          <a:extLst>
            <a:ext uri="{FF2B5EF4-FFF2-40B4-BE49-F238E27FC236}">
              <a16:creationId xmlns:a16="http://schemas.microsoft.com/office/drawing/2014/main" id="{488A3751-34B7-4619-9096-60B06FF33D73}"/>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9" name="Text Box 19">
          <a:extLst>
            <a:ext uri="{FF2B5EF4-FFF2-40B4-BE49-F238E27FC236}">
              <a16:creationId xmlns:a16="http://schemas.microsoft.com/office/drawing/2014/main" id="{564457EC-BAF8-4FFA-86FF-EFCD6DD55BE8}"/>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14</xdr:row>
      <xdr:rowOff>504825</xdr:rowOff>
    </xdr:from>
    <xdr:ext cx="95250" cy="442269"/>
    <xdr:sp macro="" textlink="">
      <xdr:nvSpPr>
        <xdr:cNvPr id="1440" name="Text Box 15">
          <a:extLst>
            <a:ext uri="{FF2B5EF4-FFF2-40B4-BE49-F238E27FC236}">
              <a16:creationId xmlns:a16="http://schemas.microsoft.com/office/drawing/2014/main" id="{29ACCA61-88AF-4FD0-B98C-57FCBE3AF4C0}"/>
            </a:ext>
          </a:extLst>
        </xdr:cNvPr>
        <xdr:cNvSpPr txBox="1">
          <a:spLocks noChangeArrowheads="1"/>
        </xdr:cNvSpPr>
      </xdr:nvSpPr>
      <xdr:spPr bwMode="auto">
        <a:xfrm>
          <a:off x="14363700" y="10934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1" name="Text Box 16">
          <a:extLst>
            <a:ext uri="{FF2B5EF4-FFF2-40B4-BE49-F238E27FC236}">
              <a16:creationId xmlns:a16="http://schemas.microsoft.com/office/drawing/2014/main" id="{D8CEC691-E244-4F57-94C2-5E4639529C6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2" name="Text Box 17">
          <a:extLst>
            <a:ext uri="{FF2B5EF4-FFF2-40B4-BE49-F238E27FC236}">
              <a16:creationId xmlns:a16="http://schemas.microsoft.com/office/drawing/2014/main" id="{8B80306F-F056-4B27-91BF-AAF19F6EEC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3" name="Text Box 18">
          <a:extLst>
            <a:ext uri="{FF2B5EF4-FFF2-40B4-BE49-F238E27FC236}">
              <a16:creationId xmlns:a16="http://schemas.microsoft.com/office/drawing/2014/main" id="{D94EF094-8C2E-4625-B84A-9C22FC471CAF}"/>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4" name="Text Box 16">
          <a:extLst>
            <a:ext uri="{FF2B5EF4-FFF2-40B4-BE49-F238E27FC236}">
              <a16:creationId xmlns:a16="http://schemas.microsoft.com/office/drawing/2014/main" id="{C6EAD16C-5D5C-46F7-A3AB-7DB5C464B6E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5" name="Text Box 17">
          <a:extLst>
            <a:ext uri="{FF2B5EF4-FFF2-40B4-BE49-F238E27FC236}">
              <a16:creationId xmlns:a16="http://schemas.microsoft.com/office/drawing/2014/main" id="{0334275F-9AB6-4011-B0D9-1E76C9958F46}"/>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6" name="Text Box 18">
          <a:extLst>
            <a:ext uri="{FF2B5EF4-FFF2-40B4-BE49-F238E27FC236}">
              <a16:creationId xmlns:a16="http://schemas.microsoft.com/office/drawing/2014/main" id="{389AC076-EF87-4CEF-BF92-AA12FD78D8C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7" name="Text Box 19">
          <a:extLst>
            <a:ext uri="{FF2B5EF4-FFF2-40B4-BE49-F238E27FC236}">
              <a16:creationId xmlns:a16="http://schemas.microsoft.com/office/drawing/2014/main" id="{AAA688E1-C4D4-484F-ACDC-AF05A598811A}"/>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8" name="Text Box 16">
          <a:extLst>
            <a:ext uri="{FF2B5EF4-FFF2-40B4-BE49-F238E27FC236}">
              <a16:creationId xmlns:a16="http://schemas.microsoft.com/office/drawing/2014/main" id="{F847ABC4-439A-4EFE-9489-A64FE45D3815}"/>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9" name="Text Box 17">
          <a:extLst>
            <a:ext uri="{FF2B5EF4-FFF2-40B4-BE49-F238E27FC236}">
              <a16:creationId xmlns:a16="http://schemas.microsoft.com/office/drawing/2014/main" id="{308E776E-C8FD-4D45-BBF4-4C568E866289}"/>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50" name="Text Box 18">
          <a:extLst>
            <a:ext uri="{FF2B5EF4-FFF2-40B4-BE49-F238E27FC236}">
              <a16:creationId xmlns:a16="http://schemas.microsoft.com/office/drawing/2014/main" id="{518DFC0A-FD8A-46E2-847A-A791A0FFEEF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51" name="Text Box 15">
          <a:extLst>
            <a:ext uri="{FF2B5EF4-FFF2-40B4-BE49-F238E27FC236}">
              <a16:creationId xmlns:a16="http://schemas.microsoft.com/office/drawing/2014/main" id="{FE901534-9758-4B53-9D4E-998B75889B94}"/>
            </a:ext>
          </a:extLst>
        </xdr:cNvPr>
        <xdr:cNvSpPr txBox="1">
          <a:spLocks noChangeArrowheads="1"/>
        </xdr:cNvSpPr>
      </xdr:nvSpPr>
      <xdr:spPr bwMode="auto">
        <a:xfrm>
          <a:off x="4743450" y="12420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1452" name="Text Box 15">
          <a:extLst>
            <a:ext uri="{FF2B5EF4-FFF2-40B4-BE49-F238E27FC236}">
              <a16:creationId xmlns:a16="http://schemas.microsoft.com/office/drawing/2014/main" id="{0EDFFA06-3421-49F9-9B11-B9008D84C5E6}"/>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53" name="Text Box 15">
          <a:extLst>
            <a:ext uri="{FF2B5EF4-FFF2-40B4-BE49-F238E27FC236}">
              <a16:creationId xmlns:a16="http://schemas.microsoft.com/office/drawing/2014/main" id="{02144A9C-AE57-4CE9-88A0-C2ED5C0E6795}"/>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54" name="Text Box 15">
          <a:extLst>
            <a:ext uri="{FF2B5EF4-FFF2-40B4-BE49-F238E27FC236}">
              <a16:creationId xmlns:a16="http://schemas.microsoft.com/office/drawing/2014/main" id="{8CFCF36D-0275-4073-8389-3F090B033F10}"/>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170392</xdr:rowOff>
    </xdr:from>
    <xdr:ext cx="95250" cy="213632"/>
    <xdr:sp macro="" textlink="">
      <xdr:nvSpPr>
        <xdr:cNvPr id="1455" name="Text Box 15">
          <a:extLst>
            <a:ext uri="{FF2B5EF4-FFF2-40B4-BE49-F238E27FC236}">
              <a16:creationId xmlns:a16="http://schemas.microsoft.com/office/drawing/2014/main" id="{C9894484-495B-475F-99C0-55E26692EA5E}"/>
            </a:ext>
          </a:extLst>
        </xdr:cNvPr>
        <xdr:cNvSpPr txBox="1">
          <a:spLocks noChangeArrowheads="1"/>
        </xdr:cNvSpPr>
      </xdr:nvSpPr>
      <xdr:spPr bwMode="auto">
        <a:xfrm>
          <a:off x="14392275" y="122195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6" name="Text Box 16">
          <a:extLst>
            <a:ext uri="{FF2B5EF4-FFF2-40B4-BE49-F238E27FC236}">
              <a16:creationId xmlns:a16="http://schemas.microsoft.com/office/drawing/2014/main" id="{DF2EC8F8-4435-4ADA-BCD9-1CBC05333EB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7" name="Text Box 17">
          <a:extLst>
            <a:ext uri="{FF2B5EF4-FFF2-40B4-BE49-F238E27FC236}">
              <a16:creationId xmlns:a16="http://schemas.microsoft.com/office/drawing/2014/main" id="{21CFB0A5-F5B7-4C02-8AAE-F04745CAF18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8" name="Text Box 18">
          <a:extLst>
            <a:ext uri="{FF2B5EF4-FFF2-40B4-BE49-F238E27FC236}">
              <a16:creationId xmlns:a16="http://schemas.microsoft.com/office/drawing/2014/main" id="{5A4AD3DC-13DB-4571-AB42-7B0EED6ED92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9" name="Text Box 19">
          <a:extLst>
            <a:ext uri="{FF2B5EF4-FFF2-40B4-BE49-F238E27FC236}">
              <a16:creationId xmlns:a16="http://schemas.microsoft.com/office/drawing/2014/main" id="{EE092C73-1C25-446C-9F82-BD1BE9FADEB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0" name="Text Box 16">
          <a:extLst>
            <a:ext uri="{FF2B5EF4-FFF2-40B4-BE49-F238E27FC236}">
              <a16:creationId xmlns:a16="http://schemas.microsoft.com/office/drawing/2014/main" id="{A153FAB5-C2E7-4B2C-B9F8-58797D7DF13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1" name="Text Box 17">
          <a:extLst>
            <a:ext uri="{FF2B5EF4-FFF2-40B4-BE49-F238E27FC236}">
              <a16:creationId xmlns:a16="http://schemas.microsoft.com/office/drawing/2014/main" id="{041D5621-C65D-4233-9B3D-6B9B71FC936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2" name="Text Box 18">
          <a:extLst>
            <a:ext uri="{FF2B5EF4-FFF2-40B4-BE49-F238E27FC236}">
              <a16:creationId xmlns:a16="http://schemas.microsoft.com/office/drawing/2014/main" id="{43CD8710-F378-40DD-8E04-F1164D63CE9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3" name="Text Box 19">
          <a:extLst>
            <a:ext uri="{FF2B5EF4-FFF2-40B4-BE49-F238E27FC236}">
              <a16:creationId xmlns:a16="http://schemas.microsoft.com/office/drawing/2014/main" id="{51FDBF89-E33E-49AF-8BCD-FD55E999BB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4" name="Text Box 16">
          <a:extLst>
            <a:ext uri="{FF2B5EF4-FFF2-40B4-BE49-F238E27FC236}">
              <a16:creationId xmlns:a16="http://schemas.microsoft.com/office/drawing/2014/main" id="{0C0AA9F7-81C6-4843-908A-1258EE96AEC1}"/>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5" name="Text Box 17">
          <a:extLst>
            <a:ext uri="{FF2B5EF4-FFF2-40B4-BE49-F238E27FC236}">
              <a16:creationId xmlns:a16="http://schemas.microsoft.com/office/drawing/2014/main" id="{D71B659A-8725-4A3C-B6A2-DC93E2EEFF7E}"/>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6" name="Text Box 18">
          <a:extLst>
            <a:ext uri="{FF2B5EF4-FFF2-40B4-BE49-F238E27FC236}">
              <a16:creationId xmlns:a16="http://schemas.microsoft.com/office/drawing/2014/main" id="{564B9FEA-16FA-47E5-B1EC-9F316447F50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7" name="Text Box 19">
          <a:extLst>
            <a:ext uri="{FF2B5EF4-FFF2-40B4-BE49-F238E27FC236}">
              <a16:creationId xmlns:a16="http://schemas.microsoft.com/office/drawing/2014/main" id="{9E4936B4-E0B1-44ED-BB3E-CD8C7452A43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68" name="Text Box 15">
          <a:extLst>
            <a:ext uri="{FF2B5EF4-FFF2-40B4-BE49-F238E27FC236}">
              <a16:creationId xmlns:a16="http://schemas.microsoft.com/office/drawing/2014/main" id="{A64E3620-1FA7-4664-AAAB-3229C0E5E966}"/>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69" name="Text Box 16">
          <a:extLst>
            <a:ext uri="{FF2B5EF4-FFF2-40B4-BE49-F238E27FC236}">
              <a16:creationId xmlns:a16="http://schemas.microsoft.com/office/drawing/2014/main" id="{6E47B5D8-8274-4734-A214-AA42F788B94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0" name="Text Box 17">
          <a:extLst>
            <a:ext uri="{FF2B5EF4-FFF2-40B4-BE49-F238E27FC236}">
              <a16:creationId xmlns:a16="http://schemas.microsoft.com/office/drawing/2014/main" id="{5ED8BE7D-D6BC-4A17-9C3F-65976FB6AA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1" name="Text Box 18">
          <a:extLst>
            <a:ext uri="{FF2B5EF4-FFF2-40B4-BE49-F238E27FC236}">
              <a16:creationId xmlns:a16="http://schemas.microsoft.com/office/drawing/2014/main" id="{03C6C161-57F2-4CE9-8BD5-6FC6F8F04562}"/>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2" name="Text Box 19">
          <a:extLst>
            <a:ext uri="{FF2B5EF4-FFF2-40B4-BE49-F238E27FC236}">
              <a16:creationId xmlns:a16="http://schemas.microsoft.com/office/drawing/2014/main" id="{8C61411B-8F5D-4B82-8993-C5A9C43DEAE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3" name="Text Box 16">
          <a:extLst>
            <a:ext uri="{FF2B5EF4-FFF2-40B4-BE49-F238E27FC236}">
              <a16:creationId xmlns:a16="http://schemas.microsoft.com/office/drawing/2014/main" id="{046ABB4D-B001-4F5F-AFA8-7370714448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4" name="Text Box 17">
          <a:extLst>
            <a:ext uri="{FF2B5EF4-FFF2-40B4-BE49-F238E27FC236}">
              <a16:creationId xmlns:a16="http://schemas.microsoft.com/office/drawing/2014/main" id="{BF8708D4-E827-43F4-9561-FFF429F8A08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5" name="Text Box 18">
          <a:extLst>
            <a:ext uri="{FF2B5EF4-FFF2-40B4-BE49-F238E27FC236}">
              <a16:creationId xmlns:a16="http://schemas.microsoft.com/office/drawing/2014/main" id="{2F1D5527-4523-4653-AD21-F9C43B594FD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6" name="Text Box 16">
          <a:extLst>
            <a:ext uri="{FF2B5EF4-FFF2-40B4-BE49-F238E27FC236}">
              <a16:creationId xmlns:a16="http://schemas.microsoft.com/office/drawing/2014/main" id="{B624B765-B0B8-4091-BE53-00EEA2FA64C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7" name="Text Box 17">
          <a:extLst>
            <a:ext uri="{FF2B5EF4-FFF2-40B4-BE49-F238E27FC236}">
              <a16:creationId xmlns:a16="http://schemas.microsoft.com/office/drawing/2014/main" id="{49337378-213C-4AD0-87AA-714AABD7111F}"/>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8" name="Text Box 18">
          <a:extLst>
            <a:ext uri="{FF2B5EF4-FFF2-40B4-BE49-F238E27FC236}">
              <a16:creationId xmlns:a16="http://schemas.microsoft.com/office/drawing/2014/main" id="{285FF7E3-CAAF-4FD0-8F18-E4C6C036F995}"/>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9" name="Text Box 19">
          <a:extLst>
            <a:ext uri="{FF2B5EF4-FFF2-40B4-BE49-F238E27FC236}">
              <a16:creationId xmlns:a16="http://schemas.microsoft.com/office/drawing/2014/main" id="{143F1435-7C3D-4353-91CB-DC232A89722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0" name="Text Box 16">
          <a:extLst>
            <a:ext uri="{FF2B5EF4-FFF2-40B4-BE49-F238E27FC236}">
              <a16:creationId xmlns:a16="http://schemas.microsoft.com/office/drawing/2014/main" id="{2529E35A-AEED-4242-BA6A-C163A1181A4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1" name="Text Box 17">
          <a:extLst>
            <a:ext uri="{FF2B5EF4-FFF2-40B4-BE49-F238E27FC236}">
              <a16:creationId xmlns:a16="http://schemas.microsoft.com/office/drawing/2014/main" id="{DAC39B41-35A0-4322-A077-91B70B090C0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2" name="Text Box 18">
          <a:extLst>
            <a:ext uri="{FF2B5EF4-FFF2-40B4-BE49-F238E27FC236}">
              <a16:creationId xmlns:a16="http://schemas.microsoft.com/office/drawing/2014/main" id="{080725E0-6B9A-4F74-9BE3-F21635D6B7E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3" name="Text Box 19">
          <a:extLst>
            <a:ext uri="{FF2B5EF4-FFF2-40B4-BE49-F238E27FC236}">
              <a16:creationId xmlns:a16="http://schemas.microsoft.com/office/drawing/2014/main" id="{750580A0-EB11-4417-827E-FA0146ACB9B1}"/>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4" name="Text Box 16">
          <a:extLst>
            <a:ext uri="{FF2B5EF4-FFF2-40B4-BE49-F238E27FC236}">
              <a16:creationId xmlns:a16="http://schemas.microsoft.com/office/drawing/2014/main" id="{22B3F510-055A-4C80-892F-87D584D7A0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5" name="Text Box 17">
          <a:extLst>
            <a:ext uri="{FF2B5EF4-FFF2-40B4-BE49-F238E27FC236}">
              <a16:creationId xmlns:a16="http://schemas.microsoft.com/office/drawing/2014/main" id="{657D98D5-88D5-4147-8D39-830DB84D95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6" name="Text Box 18">
          <a:extLst>
            <a:ext uri="{FF2B5EF4-FFF2-40B4-BE49-F238E27FC236}">
              <a16:creationId xmlns:a16="http://schemas.microsoft.com/office/drawing/2014/main" id="{3B7D3056-79D4-4B59-93D3-6DBEEBD8AD2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7" name="Text Box 19">
          <a:extLst>
            <a:ext uri="{FF2B5EF4-FFF2-40B4-BE49-F238E27FC236}">
              <a16:creationId xmlns:a16="http://schemas.microsoft.com/office/drawing/2014/main" id="{4A8651E3-B2FC-4D5E-ACC2-46DE5E8B95A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488" name="Text Box 15">
          <a:extLst>
            <a:ext uri="{FF2B5EF4-FFF2-40B4-BE49-F238E27FC236}">
              <a16:creationId xmlns:a16="http://schemas.microsoft.com/office/drawing/2014/main" id="{7598B39E-3F6B-495B-B462-A8C16F2DDCFE}"/>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89" name="Text Box 16">
          <a:extLst>
            <a:ext uri="{FF2B5EF4-FFF2-40B4-BE49-F238E27FC236}">
              <a16:creationId xmlns:a16="http://schemas.microsoft.com/office/drawing/2014/main" id="{B2086415-0E2E-4F67-BDCC-92B31135357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0" name="Text Box 17">
          <a:extLst>
            <a:ext uri="{FF2B5EF4-FFF2-40B4-BE49-F238E27FC236}">
              <a16:creationId xmlns:a16="http://schemas.microsoft.com/office/drawing/2014/main" id="{0FC28860-1835-433D-B37C-CA1C5A7AD07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1" name="Text Box 18">
          <a:extLst>
            <a:ext uri="{FF2B5EF4-FFF2-40B4-BE49-F238E27FC236}">
              <a16:creationId xmlns:a16="http://schemas.microsoft.com/office/drawing/2014/main" id="{7DD1B799-EB01-45F5-8ABB-8BFE20BCE64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2" name="Text Box 19">
          <a:extLst>
            <a:ext uri="{FF2B5EF4-FFF2-40B4-BE49-F238E27FC236}">
              <a16:creationId xmlns:a16="http://schemas.microsoft.com/office/drawing/2014/main" id="{4346FB9F-2D51-48DF-B407-EDA5CDEC1AD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1493" name="Text Box 15">
          <a:extLst>
            <a:ext uri="{FF2B5EF4-FFF2-40B4-BE49-F238E27FC236}">
              <a16:creationId xmlns:a16="http://schemas.microsoft.com/office/drawing/2014/main" id="{EE3DA376-88BB-4549-94B4-631BD864E3CD}"/>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4" name="Text Box 16">
          <a:extLst>
            <a:ext uri="{FF2B5EF4-FFF2-40B4-BE49-F238E27FC236}">
              <a16:creationId xmlns:a16="http://schemas.microsoft.com/office/drawing/2014/main" id="{80248745-5DC5-4B4B-B421-CC8564E619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5" name="Text Box 17">
          <a:extLst>
            <a:ext uri="{FF2B5EF4-FFF2-40B4-BE49-F238E27FC236}">
              <a16:creationId xmlns:a16="http://schemas.microsoft.com/office/drawing/2014/main" id="{612B0B62-D859-4F10-8237-3A38C0957386}"/>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6" name="Text Box 18">
          <a:extLst>
            <a:ext uri="{FF2B5EF4-FFF2-40B4-BE49-F238E27FC236}">
              <a16:creationId xmlns:a16="http://schemas.microsoft.com/office/drawing/2014/main" id="{9B53727F-BEEF-454B-9D66-324F0DE7E463}"/>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7" name="Text Box 19">
          <a:extLst>
            <a:ext uri="{FF2B5EF4-FFF2-40B4-BE49-F238E27FC236}">
              <a16:creationId xmlns:a16="http://schemas.microsoft.com/office/drawing/2014/main" id="{F679403F-AC88-4D88-AA83-FB5D94CC8775}"/>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498" name="Text Box 15">
          <a:extLst>
            <a:ext uri="{FF2B5EF4-FFF2-40B4-BE49-F238E27FC236}">
              <a16:creationId xmlns:a16="http://schemas.microsoft.com/office/drawing/2014/main" id="{53011D62-6BC0-48C8-8195-CB154F43D633}"/>
            </a:ext>
          </a:extLst>
        </xdr:cNvPr>
        <xdr:cNvSpPr txBox="1">
          <a:spLocks noChangeArrowheads="1"/>
        </xdr:cNvSpPr>
      </xdr:nvSpPr>
      <xdr:spPr bwMode="auto">
        <a:xfrm>
          <a:off x="4743450" y="16506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99" name="Text Box 16">
          <a:extLst>
            <a:ext uri="{FF2B5EF4-FFF2-40B4-BE49-F238E27FC236}">
              <a16:creationId xmlns:a16="http://schemas.microsoft.com/office/drawing/2014/main" id="{0C24B18A-2418-4810-8B31-0F24A90A5F1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0" name="Text Box 17">
          <a:extLst>
            <a:ext uri="{FF2B5EF4-FFF2-40B4-BE49-F238E27FC236}">
              <a16:creationId xmlns:a16="http://schemas.microsoft.com/office/drawing/2014/main" id="{D85DFBD0-06A2-4C96-A177-DB36F1DAF9E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1" name="Text Box 18">
          <a:extLst>
            <a:ext uri="{FF2B5EF4-FFF2-40B4-BE49-F238E27FC236}">
              <a16:creationId xmlns:a16="http://schemas.microsoft.com/office/drawing/2014/main" id="{72D649AE-106C-46C2-B0C8-345DF924878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2" name="Text Box 19">
          <a:extLst>
            <a:ext uri="{FF2B5EF4-FFF2-40B4-BE49-F238E27FC236}">
              <a16:creationId xmlns:a16="http://schemas.microsoft.com/office/drawing/2014/main" id="{5ADADA9F-5D45-47BF-B03E-68736ED3155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03" name="Text Box 15">
          <a:extLst>
            <a:ext uri="{FF2B5EF4-FFF2-40B4-BE49-F238E27FC236}">
              <a16:creationId xmlns:a16="http://schemas.microsoft.com/office/drawing/2014/main" id="{73446A08-DEC5-44F3-93AB-602EF3B0D09E}"/>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04" name="Text Box 15">
          <a:extLst>
            <a:ext uri="{FF2B5EF4-FFF2-40B4-BE49-F238E27FC236}">
              <a16:creationId xmlns:a16="http://schemas.microsoft.com/office/drawing/2014/main" id="{58A807CD-2902-44BB-BF64-5643D538808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29</xdr:row>
      <xdr:rowOff>504825</xdr:rowOff>
    </xdr:from>
    <xdr:ext cx="95250" cy="442269"/>
    <xdr:sp macro="" textlink="">
      <xdr:nvSpPr>
        <xdr:cNvPr id="1505" name="Text Box 15">
          <a:extLst>
            <a:ext uri="{FF2B5EF4-FFF2-40B4-BE49-F238E27FC236}">
              <a16:creationId xmlns:a16="http://schemas.microsoft.com/office/drawing/2014/main" id="{3266883F-D0E5-4914-9E6F-1AA039E5432D}"/>
            </a:ext>
          </a:extLst>
        </xdr:cNvPr>
        <xdr:cNvSpPr txBox="1">
          <a:spLocks noChangeArrowheads="1"/>
        </xdr:cNvSpPr>
      </xdr:nvSpPr>
      <xdr:spPr bwMode="auto">
        <a:xfrm>
          <a:off x="14363700" y="16506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6" name="Text Box 16">
          <a:extLst>
            <a:ext uri="{FF2B5EF4-FFF2-40B4-BE49-F238E27FC236}">
              <a16:creationId xmlns:a16="http://schemas.microsoft.com/office/drawing/2014/main" id="{A7C7BFFB-5073-40C8-9B9C-AC72E9269CC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7" name="Text Box 17">
          <a:extLst>
            <a:ext uri="{FF2B5EF4-FFF2-40B4-BE49-F238E27FC236}">
              <a16:creationId xmlns:a16="http://schemas.microsoft.com/office/drawing/2014/main" id="{06ED6CE8-02FE-4F55-A0D8-862D6D7A55F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8" name="Text Box 18">
          <a:extLst>
            <a:ext uri="{FF2B5EF4-FFF2-40B4-BE49-F238E27FC236}">
              <a16:creationId xmlns:a16="http://schemas.microsoft.com/office/drawing/2014/main" id="{89E24753-92EC-4195-895A-11F44523AC4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1509" name="Text Box 15">
          <a:extLst>
            <a:ext uri="{FF2B5EF4-FFF2-40B4-BE49-F238E27FC236}">
              <a16:creationId xmlns:a16="http://schemas.microsoft.com/office/drawing/2014/main" id="{DB7905CA-C397-4F91-A92E-22BECC88D047}"/>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0" name="Text Box 16">
          <a:extLst>
            <a:ext uri="{FF2B5EF4-FFF2-40B4-BE49-F238E27FC236}">
              <a16:creationId xmlns:a16="http://schemas.microsoft.com/office/drawing/2014/main" id="{B2973D4C-80C8-45ED-BA24-5B2B3AC05B3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1" name="Text Box 17">
          <a:extLst>
            <a:ext uri="{FF2B5EF4-FFF2-40B4-BE49-F238E27FC236}">
              <a16:creationId xmlns:a16="http://schemas.microsoft.com/office/drawing/2014/main" id="{8994C64B-D681-40D6-B3A5-F0880272C21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2" name="Text Box 18">
          <a:extLst>
            <a:ext uri="{FF2B5EF4-FFF2-40B4-BE49-F238E27FC236}">
              <a16:creationId xmlns:a16="http://schemas.microsoft.com/office/drawing/2014/main" id="{FF759DC4-F0CC-4E42-AC5B-E81A6CD5F4B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3" name="Text Box 19">
          <a:extLst>
            <a:ext uri="{FF2B5EF4-FFF2-40B4-BE49-F238E27FC236}">
              <a16:creationId xmlns:a16="http://schemas.microsoft.com/office/drawing/2014/main" id="{92C665A2-3FD1-4CF9-A086-0EFE15EB9EC1}"/>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8182A35D-FB62-4CFB-8488-63D09E2F6EB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BD11165-7FF8-4954-B09B-6E3337AD72C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843B4198-9ABE-414E-B13F-CC56CB4EF1F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3EEF1A3D-6A0F-4E85-8EF5-9202516A11E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8" name="Text Box 16">
          <a:extLst>
            <a:ext uri="{FF2B5EF4-FFF2-40B4-BE49-F238E27FC236}">
              <a16:creationId xmlns:a16="http://schemas.microsoft.com/office/drawing/2014/main" id="{59F8A826-7D0A-44F0-8D6A-025A44748CB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9" name="Text Box 17">
          <a:extLst>
            <a:ext uri="{FF2B5EF4-FFF2-40B4-BE49-F238E27FC236}">
              <a16:creationId xmlns:a16="http://schemas.microsoft.com/office/drawing/2014/main" id="{CF63BB4A-B179-4876-97C3-7B60023C67D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0" name="Text Box 18">
          <a:extLst>
            <a:ext uri="{FF2B5EF4-FFF2-40B4-BE49-F238E27FC236}">
              <a16:creationId xmlns:a16="http://schemas.microsoft.com/office/drawing/2014/main" id="{1E9CFF3B-765D-49F8-B8D2-40B2C698595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1" name="Text Box 19">
          <a:extLst>
            <a:ext uri="{FF2B5EF4-FFF2-40B4-BE49-F238E27FC236}">
              <a16:creationId xmlns:a16="http://schemas.microsoft.com/office/drawing/2014/main" id="{BC52C310-8EB9-46DB-8C8A-26BABBFB2A7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2" name="Text Box 16">
          <a:extLst>
            <a:ext uri="{FF2B5EF4-FFF2-40B4-BE49-F238E27FC236}">
              <a16:creationId xmlns:a16="http://schemas.microsoft.com/office/drawing/2014/main" id="{8DAC0F13-D457-4275-9671-F8A9C384C1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3" name="Text Box 17">
          <a:extLst>
            <a:ext uri="{FF2B5EF4-FFF2-40B4-BE49-F238E27FC236}">
              <a16:creationId xmlns:a16="http://schemas.microsoft.com/office/drawing/2014/main" id="{B60F1155-6CD8-4F54-A5E1-AA0DB5F1815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4" name="Text Box 18">
          <a:extLst>
            <a:ext uri="{FF2B5EF4-FFF2-40B4-BE49-F238E27FC236}">
              <a16:creationId xmlns:a16="http://schemas.microsoft.com/office/drawing/2014/main" id="{E6D44E8F-28D0-41AF-8EB3-FB67AAC33D3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5" name="Text Box 19">
          <a:extLst>
            <a:ext uri="{FF2B5EF4-FFF2-40B4-BE49-F238E27FC236}">
              <a16:creationId xmlns:a16="http://schemas.microsoft.com/office/drawing/2014/main" id="{447017C4-DC2C-4EE2-B2FB-A66C7D035F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6" name="Text Box 16">
          <a:extLst>
            <a:ext uri="{FF2B5EF4-FFF2-40B4-BE49-F238E27FC236}">
              <a16:creationId xmlns:a16="http://schemas.microsoft.com/office/drawing/2014/main" id="{CC0707FD-73FD-4A02-80CD-962FC5CD2E06}"/>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7" name="Text Box 17">
          <a:extLst>
            <a:ext uri="{FF2B5EF4-FFF2-40B4-BE49-F238E27FC236}">
              <a16:creationId xmlns:a16="http://schemas.microsoft.com/office/drawing/2014/main" id="{2884BE4D-E2D9-42CF-82E8-59D7D8870DF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8" name="Text Box 18">
          <a:extLst>
            <a:ext uri="{FF2B5EF4-FFF2-40B4-BE49-F238E27FC236}">
              <a16:creationId xmlns:a16="http://schemas.microsoft.com/office/drawing/2014/main" id="{54EA659B-78B6-41EB-B619-0D2707FE339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9" name="Text Box 19">
          <a:extLst>
            <a:ext uri="{FF2B5EF4-FFF2-40B4-BE49-F238E27FC236}">
              <a16:creationId xmlns:a16="http://schemas.microsoft.com/office/drawing/2014/main" id="{DC297328-AC69-4593-959F-179F55CC4E48}"/>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30" name="Text Box 15">
          <a:extLst>
            <a:ext uri="{FF2B5EF4-FFF2-40B4-BE49-F238E27FC236}">
              <a16:creationId xmlns:a16="http://schemas.microsoft.com/office/drawing/2014/main" id="{5C329E4A-6653-4E98-88B4-DEF38E34BC3E}"/>
            </a:ext>
          </a:extLst>
        </xdr:cNvPr>
        <xdr:cNvSpPr txBox="1">
          <a:spLocks noChangeArrowheads="1"/>
        </xdr:cNvSpPr>
      </xdr:nvSpPr>
      <xdr:spPr bwMode="auto">
        <a:xfrm>
          <a:off x="4743450" y="187356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1" name="Text Box 16">
          <a:extLst>
            <a:ext uri="{FF2B5EF4-FFF2-40B4-BE49-F238E27FC236}">
              <a16:creationId xmlns:a16="http://schemas.microsoft.com/office/drawing/2014/main" id="{E3EB6615-F593-4BB7-98CE-064C513DCD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2" name="Text Box 17">
          <a:extLst>
            <a:ext uri="{FF2B5EF4-FFF2-40B4-BE49-F238E27FC236}">
              <a16:creationId xmlns:a16="http://schemas.microsoft.com/office/drawing/2014/main" id="{9AE0038F-E52C-4459-ADEB-63B347A52E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3" name="Text Box 18">
          <a:extLst>
            <a:ext uri="{FF2B5EF4-FFF2-40B4-BE49-F238E27FC236}">
              <a16:creationId xmlns:a16="http://schemas.microsoft.com/office/drawing/2014/main" id="{FEB460F5-7CC1-44D4-A126-B0A3EE5442A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4" name="Text Box 19">
          <a:extLst>
            <a:ext uri="{FF2B5EF4-FFF2-40B4-BE49-F238E27FC236}">
              <a16:creationId xmlns:a16="http://schemas.microsoft.com/office/drawing/2014/main" id="{46F19933-E00B-41EC-BC88-CA76D93B0AB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35</xdr:row>
      <xdr:rowOff>504825</xdr:rowOff>
    </xdr:from>
    <xdr:ext cx="95250" cy="442269"/>
    <xdr:sp macro="" textlink="">
      <xdr:nvSpPr>
        <xdr:cNvPr id="1535" name="Text Box 15">
          <a:extLst>
            <a:ext uri="{FF2B5EF4-FFF2-40B4-BE49-F238E27FC236}">
              <a16:creationId xmlns:a16="http://schemas.microsoft.com/office/drawing/2014/main" id="{0661AE27-6A96-4086-AFE3-325AA0E5868C}"/>
            </a:ext>
          </a:extLst>
        </xdr:cNvPr>
        <xdr:cNvSpPr txBox="1">
          <a:spLocks noChangeArrowheads="1"/>
        </xdr:cNvSpPr>
      </xdr:nvSpPr>
      <xdr:spPr bwMode="auto">
        <a:xfrm>
          <a:off x="14363700" y="18735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6" name="Text Box 16">
          <a:extLst>
            <a:ext uri="{FF2B5EF4-FFF2-40B4-BE49-F238E27FC236}">
              <a16:creationId xmlns:a16="http://schemas.microsoft.com/office/drawing/2014/main" id="{D4F296F1-3909-4069-B221-2DD3F48D2DF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7" name="Text Box 17">
          <a:extLst>
            <a:ext uri="{FF2B5EF4-FFF2-40B4-BE49-F238E27FC236}">
              <a16:creationId xmlns:a16="http://schemas.microsoft.com/office/drawing/2014/main" id="{173E5AF2-7AF5-4F01-800E-37578750809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8" name="Text Box 18">
          <a:extLst>
            <a:ext uri="{FF2B5EF4-FFF2-40B4-BE49-F238E27FC236}">
              <a16:creationId xmlns:a16="http://schemas.microsoft.com/office/drawing/2014/main" id="{B6F06C38-7839-4561-BB8C-C5B02B906FD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39" name="Text Box 16">
          <a:extLst>
            <a:ext uri="{FF2B5EF4-FFF2-40B4-BE49-F238E27FC236}">
              <a16:creationId xmlns:a16="http://schemas.microsoft.com/office/drawing/2014/main" id="{26A82962-3E80-42C8-8BD7-1A1FBCDA30F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0" name="Text Box 17">
          <a:extLst>
            <a:ext uri="{FF2B5EF4-FFF2-40B4-BE49-F238E27FC236}">
              <a16:creationId xmlns:a16="http://schemas.microsoft.com/office/drawing/2014/main" id="{34925936-0A22-4254-8B60-D6CDEFBAD3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1" name="Text Box 18">
          <a:extLst>
            <a:ext uri="{FF2B5EF4-FFF2-40B4-BE49-F238E27FC236}">
              <a16:creationId xmlns:a16="http://schemas.microsoft.com/office/drawing/2014/main" id="{68DCC0A2-CF0C-4426-87D5-E56248F7270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2" name="Text Box 19">
          <a:extLst>
            <a:ext uri="{FF2B5EF4-FFF2-40B4-BE49-F238E27FC236}">
              <a16:creationId xmlns:a16="http://schemas.microsoft.com/office/drawing/2014/main" id="{24235076-6506-4A49-BF95-66FF50513A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3" name="Text Box 16">
          <a:extLst>
            <a:ext uri="{FF2B5EF4-FFF2-40B4-BE49-F238E27FC236}">
              <a16:creationId xmlns:a16="http://schemas.microsoft.com/office/drawing/2014/main" id="{C9E466E4-144B-45AB-A530-B70C76A48BE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4" name="Text Box 17">
          <a:extLst>
            <a:ext uri="{FF2B5EF4-FFF2-40B4-BE49-F238E27FC236}">
              <a16:creationId xmlns:a16="http://schemas.microsoft.com/office/drawing/2014/main" id="{1C1C55C4-10AF-4171-A4BF-2ED8F20ED14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5" name="Text Box 18">
          <a:extLst>
            <a:ext uri="{FF2B5EF4-FFF2-40B4-BE49-F238E27FC236}">
              <a16:creationId xmlns:a16="http://schemas.microsoft.com/office/drawing/2014/main" id="{3ABFF9AF-953C-40C6-9B33-35C8F4A4C584}"/>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6" name="Text Box 19">
          <a:extLst>
            <a:ext uri="{FF2B5EF4-FFF2-40B4-BE49-F238E27FC236}">
              <a16:creationId xmlns:a16="http://schemas.microsoft.com/office/drawing/2014/main" id="{4F8F2F4F-90E3-411D-A6EA-5E792B856C8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47" name="Text Box 15">
          <a:extLst>
            <a:ext uri="{FF2B5EF4-FFF2-40B4-BE49-F238E27FC236}">
              <a16:creationId xmlns:a16="http://schemas.microsoft.com/office/drawing/2014/main" id="{EA6427DC-23AF-4EC0-A0F3-167E05CEB2D5}"/>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1548" name="Text Box 15">
          <a:extLst>
            <a:ext uri="{FF2B5EF4-FFF2-40B4-BE49-F238E27FC236}">
              <a16:creationId xmlns:a16="http://schemas.microsoft.com/office/drawing/2014/main" id="{C8DE51AB-F8FA-4E97-9B29-878B8074BB63}"/>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49" name="Text Box 15">
          <a:extLst>
            <a:ext uri="{FF2B5EF4-FFF2-40B4-BE49-F238E27FC236}">
              <a16:creationId xmlns:a16="http://schemas.microsoft.com/office/drawing/2014/main" id="{F05ACB3C-7685-4CA1-852B-99FCF98F8673}"/>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50" name="Text Box 15">
          <a:extLst>
            <a:ext uri="{FF2B5EF4-FFF2-40B4-BE49-F238E27FC236}">
              <a16:creationId xmlns:a16="http://schemas.microsoft.com/office/drawing/2014/main" id="{8896463B-8128-41FF-B2A8-F84BDFD189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1551" name="Text Box 15">
          <a:extLst>
            <a:ext uri="{FF2B5EF4-FFF2-40B4-BE49-F238E27FC236}">
              <a16:creationId xmlns:a16="http://schemas.microsoft.com/office/drawing/2014/main" id="{1665769B-9C0A-4FB1-BA3C-059A51AE2B69}"/>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2" name="Text Box 16">
          <a:extLst>
            <a:ext uri="{FF2B5EF4-FFF2-40B4-BE49-F238E27FC236}">
              <a16:creationId xmlns:a16="http://schemas.microsoft.com/office/drawing/2014/main" id="{756618BB-746E-4DA8-9A45-88F8F004609F}"/>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3" name="Text Box 17">
          <a:extLst>
            <a:ext uri="{FF2B5EF4-FFF2-40B4-BE49-F238E27FC236}">
              <a16:creationId xmlns:a16="http://schemas.microsoft.com/office/drawing/2014/main" id="{16431AC2-5018-4ED3-84B3-2D8C9FAF430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4" name="Text Box 18">
          <a:extLst>
            <a:ext uri="{FF2B5EF4-FFF2-40B4-BE49-F238E27FC236}">
              <a16:creationId xmlns:a16="http://schemas.microsoft.com/office/drawing/2014/main" id="{57D66C5A-F651-4B6E-AE72-5897FAB5F09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5" name="Text Box 19">
          <a:extLst>
            <a:ext uri="{FF2B5EF4-FFF2-40B4-BE49-F238E27FC236}">
              <a16:creationId xmlns:a16="http://schemas.microsoft.com/office/drawing/2014/main" id="{712AE200-0525-4545-BD4D-F02E1DA13A19}"/>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6" name="Text Box 16">
          <a:extLst>
            <a:ext uri="{FF2B5EF4-FFF2-40B4-BE49-F238E27FC236}">
              <a16:creationId xmlns:a16="http://schemas.microsoft.com/office/drawing/2014/main" id="{6BAA7162-D8E9-4B4D-8B31-AA731580D8C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7" name="Text Box 17">
          <a:extLst>
            <a:ext uri="{FF2B5EF4-FFF2-40B4-BE49-F238E27FC236}">
              <a16:creationId xmlns:a16="http://schemas.microsoft.com/office/drawing/2014/main" id="{A891E82A-1407-4403-91E7-A10ABFC9286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8" name="Text Box 18">
          <a:extLst>
            <a:ext uri="{FF2B5EF4-FFF2-40B4-BE49-F238E27FC236}">
              <a16:creationId xmlns:a16="http://schemas.microsoft.com/office/drawing/2014/main" id="{2B91867E-1222-4E58-A013-B83582844C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9" name="Text Box 19">
          <a:extLst>
            <a:ext uri="{FF2B5EF4-FFF2-40B4-BE49-F238E27FC236}">
              <a16:creationId xmlns:a16="http://schemas.microsoft.com/office/drawing/2014/main" id="{7A976EA3-BC04-488D-A43C-FDC797EF564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0" name="Text Box 16">
          <a:extLst>
            <a:ext uri="{FF2B5EF4-FFF2-40B4-BE49-F238E27FC236}">
              <a16:creationId xmlns:a16="http://schemas.microsoft.com/office/drawing/2014/main" id="{D4DC4F44-A48C-4226-9FD7-6EBCCC8731D9}"/>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1" name="Text Box 17">
          <a:extLst>
            <a:ext uri="{FF2B5EF4-FFF2-40B4-BE49-F238E27FC236}">
              <a16:creationId xmlns:a16="http://schemas.microsoft.com/office/drawing/2014/main" id="{88A73F6A-0C4B-44C3-91FA-D1154AD5A8D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2" name="Text Box 18">
          <a:extLst>
            <a:ext uri="{FF2B5EF4-FFF2-40B4-BE49-F238E27FC236}">
              <a16:creationId xmlns:a16="http://schemas.microsoft.com/office/drawing/2014/main" id="{989D9A90-4A2E-4573-893F-E2B9EEA59177}"/>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3" name="Text Box 19">
          <a:extLst>
            <a:ext uri="{FF2B5EF4-FFF2-40B4-BE49-F238E27FC236}">
              <a16:creationId xmlns:a16="http://schemas.microsoft.com/office/drawing/2014/main" id="{738822CD-184E-4432-BED2-32DF613442C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4" name="Text Box 16">
          <a:extLst>
            <a:ext uri="{FF2B5EF4-FFF2-40B4-BE49-F238E27FC236}">
              <a16:creationId xmlns:a16="http://schemas.microsoft.com/office/drawing/2014/main" id="{6DD91B2B-5BE5-47F2-9CC3-5EE995C1C2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5" name="Text Box 17">
          <a:extLst>
            <a:ext uri="{FF2B5EF4-FFF2-40B4-BE49-F238E27FC236}">
              <a16:creationId xmlns:a16="http://schemas.microsoft.com/office/drawing/2014/main" id="{EF546067-482B-4C6D-950F-A28B3A09880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6" name="Text Box 18">
          <a:extLst>
            <a:ext uri="{FF2B5EF4-FFF2-40B4-BE49-F238E27FC236}">
              <a16:creationId xmlns:a16="http://schemas.microsoft.com/office/drawing/2014/main" id="{5AB0A2ED-8C3F-48F6-B366-2F58462303A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7" name="Text Box 19">
          <a:extLst>
            <a:ext uri="{FF2B5EF4-FFF2-40B4-BE49-F238E27FC236}">
              <a16:creationId xmlns:a16="http://schemas.microsoft.com/office/drawing/2014/main" id="{7E6242D7-2918-4745-B4AC-D1D1398B5B24}"/>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8" name="Text Box 16">
          <a:extLst>
            <a:ext uri="{FF2B5EF4-FFF2-40B4-BE49-F238E27FC236}">
              <a16:creationId xmlns:a16="http://schemas.microsoft.com/office/drawing/2014/main" id="{54AF1AD9-129F-4955-B168-BC6CA5E3389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9" name="Text Box 17">
          <a:extLst>
            <a:ext uri="{FF2B5EF4-FFF2-40B4-BE49-F238E27FC236}">
              <a16:creationId xmlns:a16="http://schemas.microsoft.com/office/drawing/2014/main" id="{3D39BA2D-0F28-4E99-99D4-A523C63F5ED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70" name="Text Box 18">
          <a:extLst>
            <a:ext uri="{FF2B5EF4-FFF2-40B4-BE49-F238E27FC236}">
              <a16:creationId xmlns:a16="http://schemas.microsoft.com/office/drawing/2014/main" id="{506B62DA-6F06-4549-9364-6D92C4AB31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1" name="Text Box 16">
          <a:extLst>
            <a:ext uri="{FF2B5EF4-FFF2-40B4-BE49-F238E27FC236}">
              <a16:creationId xmlns:a16="http://schemas.microsoft.com/office/drawing/2014/main" id="{87707AEE-4973-494B-B686-F56B49CD628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2" name="Text Box 17">
          <a:extLst>
            <a:ext uri="{FF2B5EF4-FFF2-40B4-BE49-F238E27FC236}">
              <a16:creationId xmlns:a16="http://schemas.microsoft.com/office/drawing/2014/main" id="{F73CF72C-11C6-4410-A1F8-0997AD8BEAC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3" name="Text Box 18">
          <a:extLst>
            <a:ext uri="{FF2B5EF4-FFF2-40B4-BE49-F238E27FC236}">
              <a16:creationId xmlns:a16="http://schemas.microsoft.com/office/drawing/2014/main" id="{6D36D2E8-0286-4A8E-BA91-D2CFC97BF83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4" name="Text Box 19">
          <a:extLst>
            <a:ext uri="{FF2B5EF4-FFF2-40B4-BE49-F238E27FC236}">
              <a16:creationId xmlns:a16="http://schemas.microsoft.com/office/drawing/2014/main" id="{5A81D923-867A-4755-84E9-569CB24B12E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5" name="Text Box 16">
          <a:extLst>
            <a:ext uri="{FF2B5EF4-FFF2-40B4-BE49-F238E27FC236}">
              <a16:creationId xmlns:a16="http://schemas.microsoft.com/office/drawing/2014/main" id="{5E9719BE-630C-4A4D-A229-F28D319205F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6" name="Text Box 17">
          <a:extLst>
            <a:ext uri="{FF2B5EF4-FFF2-40B4-BE49-F238E27FC236}">
              <a16:creationId xmlns:a16="http://schemas.microsoft.com/office/drawing/2014/main" id="{A700B973-FE48-45CD-99BB-55A5202576C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7" name="Text Box 18">
          <a:extLst>
            <a:ext uri="{FF2B5EF4-FFF2-40B4-BE49-F238E27FC236}">
              <a16:creationId xmlns:a16="http://schemas.microsoft.com/office/drawing/2014/main" id="{17025722-282F-4318-ABCA-ED13A0AFCF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8" name="Text Box 19">
          <a:extLst>
            <a:ext uri="{FF2B5EF4-FFF2-40B4-BE49-F238E27FC236}">
              <a16:creationId xmlns:a16="http://schemas.microsoft.com/office/drawing/2014/main" id="{5B6248C8-CA0E-4146-9FE3-F3819126D21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79" name="Text Box 16">
          <a:extLst>
            <a:ext uri="{FF2B5EF4-FFF2-40B4-BE49-F238E27FC236}">
              <a16:creationId xmlns:a16="http://schemas.microsoft.com/office/drawing/2014/main" id="{FE5B8D23-B540-4655-9A73-D2260DD5441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0" name="Text Box 17">
          <a:extLst>
            <a:ext uri="{FF2B5EF4-FFF2-40B4-BE49-F238E27FC236}">
              <a16:creationId xmlns:a16="http://schemas.microsoft.com/office/drawing/2014/main" id="{AF161DCB-8634-4A88-BBCA-1EBC66B3EF7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1" name="Text Box 18">
          <a:extLst>
            <a:ext uri="{FF2B5EF4-FFF2-40B4-BE49-F238E27FC236}">
              <a16:creationId xmlns:a16="http://schemas.microsoft.com/office/drawing/2014/main" id="{D6B9148E-22B3-4482-8543-DC680AA1B7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2" name="Text Box 19">
          <a:extLst>
            <a:ext uri="{FF2B5EF4-FFF2-40B4-BE49-F238E27FC236}">
              <a16:creationId xmlns:a16="http://schemas.microsoft.com/office/drawing/2014/main" id="{B5519D8F-9AB3-4414-87F5-6CC68AFC107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583" name="Text Box 15">
          <a:extLst>
            <a:ext uri="{FF2B5EF4-FFF2-40B4-BE49-F238E27FC236}">
              <a16:creationId xmlns:a16="http://schemas.microsoft.com/office/drawing/2014/main" id="{90E28BF1-94FC-462F-8355-53D9ECCC88F5}"/>
            </a:ext>
          </a:extLst>
        </xdr:cNvPr>
        <xdr:cNvSpPr txBox="1">
          <a:spLocks noChangeArrowheads="1"/>
        </xdr:cNvSpPr>
      </xdr:nvSpPr>
      <xdr:spPr bwMode="auto">
        <a:xfrm>
          <a:off x="4743450" y="23564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4" name="Text Box 16">
          <a:extLst>
            <a:ext uri="{FF2B5EF4-FFF2-40B4-BE49-F238E27FC236}">
              <a16:creationId xmlns:a16="http://schemas.microsoft.com/office/drawing/2014/main" id="{F8AA7B78-B717-46BD-92D1-915ED520B513}"/>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5" name="Text Box 17">
          <a:extLst>
            <a:ext uri="{FF2B5EF4-FFF2-40B4-BE49-F238E27FC236}">
              <a16:creationId xmlns:a16="http://schemas.microsoft.com/office/drawing/2014/main" id="{CA54AB0D-3D82-4222-9EC7-EF9D5FDD417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6" name="Text Box 18">
          <a:extLst>
            <a:ext uri="{FF2B5EF4-FFF2-40B4-BE49-F238E27FC236}">
              <a16:creationId xmlns:a16="http://schemas.microsoft.com/office/drawing/2014/main" id="{6E77C856-C2B5-4655-9564-CBDE2B9259B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7" name="Text Box 19">
          <a:extLst>
            <a:ext uri="{FF2B5EF4-FFF2-40B4-BE49-F238E27FC236}">
              <a16:creationId xmlns:a16="http://schemas.microsoft.com/office/drawing/2014/main" id="{29E74DB6-F2F8-447E-B92F-7C88F74E642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1588" name="Text Box 15">
          <a:extLst>
            <a:ext uri="{FF2B5EF4-FFF2-40B4-BE49-F238E27FC236}">
              <a16:creationId xmlns:a16="http://schemas.microsoft.com/office/drawing/2014/main" id="{2CA54D23-FC3A-4EA4-86F7-31170B585681}"/>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89" name="Text Box 16">
          <a:extLst>
            <a:ext uri="{FF2B5EF4-FFF2-40B4-BE49-F238E27FC236}">
              <a16:creationId xmlns:a16="http://schemas.microsoft.com/office/drawing/2014/main" id="{7336F5DE-7957-4075-AC23-16C02F904346}"/>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0" name="Text Box 17">
          <a:extLst>
            <a:ext uri="{FF2B5EF4-FFF2-40B4-BE49-F238E27FC236}">
              <a16:creationId xmlns:a16="http://schemas.microsoft.com/office/drawing/2014/main" id="{E5608E22-8C44-4EC2-A9AE-60582E72C04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1" name="Text Box 18">
          <a:extLst>
            <a:ext uri="{FF2B5EF4-FFF2-40B4-BE49-F238E27FC236}">
              <a16:creationId xmlns:a16="http://schemas.microsoft.com/office/drawing/2014/main" id="{41193232-22F7-4E65-9B95-09FC79028CB1}"/>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2" name="Text Box 19">
          <a:extLst>
            <a:ext uri="{FF2B5EF4-FFF2-40B4-BE49-F238E27FC236}">
              <a16:creationId xmlns:a16="http://schemas.microsoft.com/office/drawing/2014/main" id="{F1ABE695-5646-4022-A06F-89136850FDCB}"/>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593" name="Text Box 15">
          <a:extLst>
            <a:ext uri="{FF2B5EF4-FFF2-40B4-BE49-F238E27FC236}">
              <a16:creationId xmlns:a16="http://schemas.microsoft.com/office/drawing/2014/main" id="{D3013DB4-175D-4C67-8388-EB12203E95F2}"/>
            </a:ext>
          </a:extLst>
        </xdr:cNvPr>
        <xdr:cNvSpPr txBox="1">
          <a:spLocks noChangeArrowheads="1"/>
        </xdr:cNvSpPr>
      </xdr:nvSpPr>
      <xdr:spPr bwMode="auto">
        <a:xfrm>
          <a:off x="4743450" y="231933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4" name="Text Box 16">
          <a:extLst>
            <a:ext uri="{FF2B5EF4-FFF2-40B4-BE49-F238E27FC236}">
              <a16:creationId xmlns:a16="http://schemas.microsoft.com/office/drawing/2014/main" id="{19699C44-2F03-4957-B9CD-D8D0E996BD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5" name="Text Box 17">
          <a:extLst>
            <a:ext uri="{FF2B5EF4-FFF2-40B4-BE49-F238E27FC236}">
              <a16:creationId xmlns:a16="http://schemas.microsoft.com/office/drawing/2014/main" id="{A1E197A1-7128-4CDC-830A-B28AF732479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6" name="Text Box 18">
          <a:extLst>
            <a:ext uri="{FF2B5EF4-FFF2-40B4-BE49-F238E27FC236}">
              <a16:creationId xmlns:a16="http://schemas.microsoft.com/office/drawing/2014/main" id="{F1FA0ECD-0CB0-433D-82F2-7CCD066533B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7" name="Text Box 19">
          <a:extLst>
            <a:ext uri="{FF2B5EF4-FFF2-40B4-BE49-F238E27FC236}">
              <a16:creationId xmlns:a16="http://schemas.microsoft.com/office/drawing/2014/main" id="{582CF6AF-02CA-4C7A-AC39-38627D5340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598" name="Text Box 15">
          <a:extLst>
            <a:ext uri="{FF2B5EF4-FFF2-40B4-BE49-F238E27FC236}">
              <a16:creationId xmlns:a16="http://schemas.microsoft.com/office/drawing/2014/main" id="{275467EC-9273-4427-A6D1-D8FBB76054E2}"/>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599" name="Text Box 15">
          <a:extLst>
            <a:ext uri="{FF2B5EF4-FFF2-40B4-BE49-F238E27FC236}">
              <a16:creationId xmlns:a16="http://schemas.microsoft.com/office/drawing/2014/main" id="{B7BA7A4A-490E-43B4-AC6C-1DC784303780}"/>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47</xdr:row>
      <xdr:rowOff>504825</xdr:rowOff>
    </xdr:from>
    <xdr:ext cx="95250" cy="442269"/>
    <xdr:sp macro="" textlink="">
      <xdr:nvSpPr>
        <xdr:cNvPr id="1600" name="Text Box 15">
          <a:extLst>
            <a:ext uri="{FF2B5EF4-FFF2-40B4-BE49-F238E27FC236}">
              <a16:creationId xmlns:a16="http://schemas.microsoft.com/office/drawing/2014/main" id="{75ED013A-9DEF-4491-A60E-44BB69274ED0}"/>
            </a:ext>
          </a:extLst>
        </xdr:cNvPr>
        <xdr:cNvSpPr txBox="1">
          <a:spLocks noChangeArrowheads="1"/>
        </xdr:cNvSpPr>
      </xdr:nvSpPr>
      <xdr:spPr bwMode="auto">
        <a:xfrm>
          <a:off x="14363700" y="231933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1" name="Text Box 16">
          <a:extLst>
            <a:ext uri="{FF2B5EF4-FFF2-40B4-BE49-F238E27FC236}">
              <a16:creationId xmlns:a16="http://schemas.microsoft.com/office/drawing/2014/main" id="{0D433059-BAFB-49F1-9F2E-73AFC1AD745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2" name="Text Box 17">
          <a:extLst>
            <a:ext uri="{FF2B5EF4-FFF2-40B4-BE49-F238E27FC236}">
              <a16:creationId xmlns:a16="http://schemas.microsoft.com/office/drawing/2014/main" id="{0C8ED2FB-C1AA-4461-8207-2E69BAA7B9B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3" name="Text Box 18">
          <a:extLst>
            <a:ext uri="{FF2B5EF4-FFF2-40B4-BE49-F238E27FC236}">
              <a16:creationId xmlns:a16="http://schemas.microsoft.com/office/drawing/2014/main" id="{150502E1-4C5B-4A6B-9AD8-7B1DC76C63C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1604" name="Text Box 15">
          <a:extLst>
            <a:ext uri="{FF2B5EF4-FFF2-40B4-BE49-F238E27FC236}">
              <a16:creationId xmlns:a16="http://schemas.microsoft.com/office/drawing/2014/main" id="{A67D421A-CE75-4188-9F32-43015F409F4E}"/>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5" name="Text Box 16">
          <a:extLst>
            <a:ext uri="{FF2B5EF4-FFF2-40B4-BE49-F238E27FC236}">
              <a16:creationId xmlns:a16="http://schemas.microsoft.com/office/drawing/2014/main" id="{C063C876-443E-4FF7-85A6-F2BBEB5F05D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6" name="Text Box 17">
          <a:extLst>
            <a:ext uri="{FF2B5EF4-FFF2-40B4-BE49-F238E27FC236}">
              <a16:creationId xmlns:a16="http://schemas.microsoft.com/office/drawing/2014/main" id="{EA53B6B3-1221-49DE-9768-14058AD3E86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7" name="Text Box 18">
          <a:extLst>
            <a:ext uri="{FF2B5EF4-FFF2-40B4-BE49-F238E27FC236}">
              <a16:creationId xmlns:a16="http://schemas.microsoft.com/office/drawing/2014/main" id="{90B734F4-DDD1-4F35-AF86-58D11BA6965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8" name="Text Box 19">
          <a:extLst>
            <a:ext uri="{FF2B5EF4-FFF2-40B4-BE49-F238E27FC236}">
              <a16:creationId xmlns:a16="http://schemas.microsoft.com/office/drawing/2014/main" id="{BBD7DCE0-FEB1-458E-943A-FB7E61C562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9" name="Text Box 16">
          <a:extLst>
            <a:ext uri="{FF2B5EF4-FFF2-40B4-BE49-F238E27FC236}">
              <a16:creationId xmlns:a16="http://schemas.microsoft.com/office/drawing/2014/main" id="{A0A37712-DF85-4267-B1FE-7A8472C93E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0" name="Text Box 17">
          <a:extLst>
            <a:ext uri="{FF2B5EF4-FFF2-40B4-BE49-F238E27FC236}">
              <a16:creationId xmlns:a16="http://schemas.microsoft.com/office/drawing/2014/main" id="{DD1BFE40-4424-4A02-8308-2AF0EE00B9C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1" name="Text Box 18">
          <a:extLst>
            <a:ext uri="{FF2B5EF4-FFF2-40B4-BE49-F238E27FC236}">
              <a16:creationId xmlns:a16="http://schemas.microsoft.com/office/drawing/2014/main" id="{8E1020A5-1751-4BC8-87CE-868F3BFC2C3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2" name="Text Box 19">
          <a:extLst>
            <a:ext uri="{FF2B5EF4-FFF2-40B4-BE49-F238E27FC236}">
              <a16:creationId xmlns:a16="http://schemas.microsoft.com/office/drawing/2014/main" id="{8521987C-61C2-456C-9AE0-FC19EED6423F}"/>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3" name="Text Box 16">
          <a:extLst>
            <a:ext uri="{FF2B5EF4-FFF2-40B4-BE49-F238E27FC236}">
              <a16:creationId xmlns:a16="http://schemas.microsoft.com/office/drawing/2014/main" id="{D41B87C9-4BA6-4C73-8125-5654A2B2C89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4" name="Text Box 17">
          <a:extLst>
            <a:ext uri="{FF2B5EF4-FFF2-40B4-BE49-F238E27FC236}">
              <a16:creationId xmlns:a16="http://schemas.microsoft.com/office/drawing/2014/main" id="{FD7C1447-691B-41B6-8B0F-4519131874CF}"/>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5" name="Text Box 18">
          <a:extLst>
            <a:ext uri="{FF2B5EF4-FFF2-40B4-BE49-F238E27FC236}">
              <a16:creationId xmlns:a16="http://schemas.microsoft.com/office/drawing/2014/main" id="{7E281713-9B9D-47F6-B071-DA0C7E24A2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6" name="Text Box 19">
          <a:extLst>
            <a:ext uri="{FF2B5EF4-FFF2-40B4-BE49-F238E27FC236}">
              <a16:creationId xmlns:a16="http://schemas.microsoft.com/office/drawing/2014/main" id="{DE55CF5F-288D-407F-B811-5F99299065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7" name="Text Box 16">
          <a:extLst>
            <a:ext uri="{FF2B5EF4-FFF2-40B4-BE49-F238E27FC236}">
              <a16:creationId xmlns:a16="http://schemas.microsoft.com/office/drawing/2014/main" id="{E31A37B8-9B5C-4874-91AD-4F768DF019BB}"/>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8" name="Text Box 17">
          <a:extLst>
            <a:ext uri="{FF2B5EF4-FFF2-40B4-BE49-F238E27FC236}">
              <a16:creationId xmlns:a16="http://schemas.microsoft.com/office/drawing/2014/main" id="{449AAA59-058C-43E3-B692-69A23B5CF21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9" name="Text Box 18">
          <a:extLst>
            <a:ext uri="{FF2B5EF4-FFF2-40B4-BE49-F238E27FC236}">
              <a16:creationId xmlns:a16="http://schemas.microsoft.com/office/drawing/2014/main" id="{D94EE54E-2E58-4F68-A90F-B326454CE27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20" name="Text Box 19">
          <a:extLst>
            <a:ext uri="{FF2B5EF4-FFF2-40B4-BE49-F238E27FC236}">
              <a16:creationId xmlns:a16="http://schemas.microsoft.com/office/drawing/2014/main" id="{92DA83F3-2D7C-441F-BF1F-B70EB05903B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1" name="Text Box 16">
          <a:extLst>
            <a:ext uri="{FF2B5EF4-FFF2-40B4-BE49-F238E27FC236}">
              <a16:creationId xmlns:a16="http://schemas.microsoft.com/office/drawing/2014/main" id="{D430F7EF-1D54-46F1-BEEA-388851A21AF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2" name="Text Box 17">
          <a:extLst>
            <a:ext uri="{FF2B5EF4-FFF2-40B4-BE49-F238E27FC236}">
              <a16:creationId xmlns:a16="http://schemas.microsoft.com/office/drawing/2014/main" id="{8DB46B2A-F9A6-4155-992F-0EA3A404FFF2}"/>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3" name="Text Box 18">
          <a:extLst>
            <a:ext uri="{FF2B5EF4-FFF2-40B4-BE49-F238E27FC236}">
              <a16:creationId xmlns:a16="http://schemas.microsoft.com/office/drawing/2014/main" id="{EBF946CC-64DA-4300-951F-7DFF2BBD5565}"/>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4" name="Text Box 19">
          <a:extLst>
            <a:ext uri="{FF2B5EF4-FFF2-40B4-BE49-F238E27FC236}">
              <a16:creationId xmlns:a16="http://schemas.microsoft.com/office/drawing/2014/main" id="{17613995-617D-42C5-9290-8A65C45C41B3}"/>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25" name="Text Box 15">
          <a:extLst>
            <a:ext uri="{FF2B5EF4-FFF2-40B4-BE49-F238E27FC236}">
              <a16:creationId xmlns:a16="http://schemas.microsoft.com/office/drawing/2014/main" id="{73563EF2-203B-4121-85D0-E0DF1BA96CC7}"/>
            </a:ext>
          </a:extLst>
        </xdr:cNvPr>
        <xdr:cNvSpPr txBox="1">
          <a:spLocks noChangeArrowheads="1"/>
        </xdr:cNvSpPr>
      </xdr:nvSpPr>
      <xdr:spPr bwMode="auto">
        <a:xfrm>
          <a:off x="4743450" y="254222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6" name="Text Box 16">
          <a:extLst>
            <a:ext uri="{FF2B5EF4-FFF2-40B4-BE49-F238E27FC236}">
              <a16:creationId xmlns:a16="http://schemas.microsoft.com/office/drawing/2014/main" id="{06DA392D-A27A-4543-88A4-BE6F14B708E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7" name="Text Box 17">
          <a:extLst>
            <a:ext uri="{FF2B5EF4-FFF2-40B4-BE49-F238E27FC236}">
              <a16:creationId xmlns:a16="http://schemas.microsoft.com/office/drawing/2014/main" id="{4E27DAFD-B33A-4507-BD8E-0B11FA59CA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8" name="Text Box 18">
          <a:extLst>
            <a:ext uri="{FF2B5EF4-FFF2-40B4-BE49-F238E27FC236}">
              <a16:creationId xmlns:a16="http://schemas.microsoft.com/office/drawing/2014/main" id="{3DFE6AE0-BE7E-4EA4-81BD-BDED171534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9" name="Text Box 19">
          <a:extLst>
            <a:ext uri="{FF2B5EF4-FFF2-40B4-BE49-F238E27FC236}">
              <a16:creationId xmlns:a16="http://schemas.microsoft.com/office/drawing/2014/main" id="{6CDF651F-F1C1-4C21-A0C9-EACCCB4C306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53</xdr:row>
      <xdr:rowOff>504825</xdr:rowOff>
    </xdr:from>
    <xdr:ext cx="95250" cy="442269"/>
    <xdr:sp macro="" textlink="">
      <xdr:nvSpPr>
        <xdr:cNvPr id="1630" name="Text Box 15">
          <a:extLst>
            <a:ext uri="{FF2B5EF4-FFF2-40B4-BE49-F238E27FC236}">
              <a16:creationId xmlns:a16="http://schemas.microsoft.com/office/drawing/2014/main" id="{0AD672F7-1CE5-4396-B340-1AC1F547942F}"/>
            </a:ext>
          </a:extLst>
        </xdr:cNvPr>
        <xdr:cNvSpPr txBox="1">
          <a:spLocks noChangeArrowheads="1"/>
        </xdr:cNvSpPr>
      </xdr:nvSpPr>
      <xdr:spPr bwMode="auto">
        <a:xfrm>
          <a:off x="14363700" y="25422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1" name="Text Box 16">
          <a:extLst>
            <a:ext uri="{FF2B5EF4-FFF2-40B4-BE49-F238E27FC236}">
              <a16:creationId xmlns:a16="http://schemas.microsoft.com/office/drawing/2014/main" id="{12765145-A254-4A67-8EE3-EE07701DC26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2" name="Text Box 17">
          <a:extLst>
            <a:ext uri="{FF2B5EF4-FFF2-40B4-BE49-F238E27FC236}">
              <a16:creationId xmlns:a16="http://schemas.microsoft.com/office/drawing/2014/main" id="{C055AD3B-AB74-463C-BC1D-01B2AD50104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3" name="Text Box 18">
          <a:extLst>
            <a:ext uri="{FF2B5EF4-FFF2-40B4-BE49-F238E27FC236}">
              <a16:creationId xmlns:a16="http://schemas.microsoft.com/office/drawing/2014/main" id="{3775551E-BE09-4D7C-92D5-745EDB776F1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4" name="Text Box 16">
          <a:extLst>
            <a:ext uri="{FF2B5EF4-FFF2-40B4-BE49-F238E27FC236}">
              <a16:creationId xmlns:a16="http://schemas.microsoft.com/office/drawing/2014/main" id="{45F4961B-22D8-4947-B13C-FFCFC94E11E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5" name="Text Box 17">
          <a:extLst>
            <a:ext uri="{FF2B5EF4-FFF2-40B4-BE49-F238E27FC236}">
              <a16:creationId xmlns:a16="http://schemas.microsoft.com/office/drawing/2014/main" id="{7C9EF8F9-32B1-47B8-96A9-B69DBBB7CC4D}"/>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6" name="Text Box 18">
          <a:extLst>
            <a:ext uri="{FF2B5EF4-FFF2-40B4-BE49-F238E27FC236}">
              <a16:creationId xmlns:a16="http://schemas.microsoft.com/office/drawing/2014/main" id="{9D79529E-34EC-436C-B56C-FA6B3C4BAA2B}"/>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7" name="Text Box 19">
          <a:extLst>
            <a:ext uri="{FF2B5EF4-FFF2-40B4-BE49-F238E27FC236}">
              <a16:creationId xmlns:a16="http://schemas.microsoft.com/office/drawing/2014/main" id="{D8171FB2-898B-4672-AA22-77AF939F314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8" name="Text Box 16">
          <a:extLst>
            <a:ext uri="{FF2B5EF4-FFF2-40B4-BE49-F238E27FC236}">
              <a16:creationId xmlns:a16="http://schemas.microsoft.com/office/drawing/2014/main" id="{3B00D5E5-8912-4DC8-9123-085853DF107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9" name="Text Box 17">
          <a:extLst>
            <a:ext uri="{FF2B5EF4-FFF2-40B4-BE49-F238E27FC236}">
              <a16:creationId xmlns:a16="http://schemas.microsoft.com/office/drawing/2014/main" id="{207F00DF-692A-4410-9DEA-41E259A5564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0" name="Text Box 18">
          <a:extLst>
            <a:ext uri="{FF2B5EF4-FFF2-40B4-BE49-F238E27FC236}">
              <a16:creationId xmlns:a16="http://schemas.microsoft.com/office/drawing/2014/main" id="{278E1EC9-8839-48D2-A9A9-989FD24E1EA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1" name="Text Box 19">
          <a:extLst>
            <a:ext uri="{FF2B5EF4-FFF2-40B4-BE49-F238E27FC236}">
              <a16:creationId xmlns:a16="http://schemas.microsoft.com/office/drawing/2014/main" id="{3C5041E6-8FE8-4BA5-9F34-F7A1D43F519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42" name="Text Box 15">
          <a:extLst>
            <a:ext uri="{FF2B5EF4-FFF2-40B4-BE49-F238E27FC236}">
              <a16:creationId xmlns:a16="http://schemas.microsoft.com/office/drawing/2014/main" id="{881C6CB3-5179-448D-894C-168284291738}"/>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1643" name="Text Box 15">
          <a:extLst>
            <a:ext uri="{FF2B5EF4-FFF2-40B4-BE49-F238E27FC236}">
              <a16:creationId xmlns:a16="http://schemas.microsoft.com/office/drawing/2014/main" id="{54CFE807-B54C-40EB-91EF-BCC9C0CF7CEF}"/>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44" name="Text Box 15">
          <a:extLst>
            <a:ext uri="{FF2B5EF4-FFF2-40B4-BE49-F238E27FC236}">
              <a16:creationId xmlns:a16="http://schemas.microsoft.com/office/drawing/2014/main" id="{2C8B863B-2B0B-4652-B5D0-58794E3761C3}"/>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45" name="Text Box 15">
          <a:extLst>
            <a:ext uri="{FF2B5EF4-FFF2-40B4-BE49-F238E27FC236}">
              <a16:creationId xmlns:a16="http://schemas.microsoft.com/office/drawing/2014/main" id="{DD0A95C8-C8D7-4ED3-BB96-D984E684207A}"/>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1646" name="Text Box 15">
          <a:extLst>
            <a:ext uri="{FF2B5EF4-FFF2-40B4-BE49-F238E27FC236}">
              <a16:creationId xmlns:a16="http://schemas.microsoft.com/office/drawing/2014/main" id="{81760CCA-069D-4A45-A63E-73F7BA05F5B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7" name="Text Box 16">
          <a:extLst>
            <a:ext uri="{FF2B5EF4-FFF2-40B4-BE49-F238E27FC236}">
              <a16:creationId xmlns:a16="http://schemas.microsoft.com/office/drawing/2014/main" id="{CEDB56E0-56A8-4FF1-939E-47B9190DE10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8" name="Text Box 17">
          <a:extLst>
            <a:ext uri="{FF2B5EF4-FFF2-40B4-BE49-F238E27FC236}">
              <a16:creationId xmlns:a16="http://schemas.microsoft.com/office/drawing/2014/main" id="{45DA4568-C913-4680-B76E-07EF89DCF97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9" name="Text Box 18">
          <a:extLst>
            <a:ext uri="{FF2B5EF4-FFF2-40B4-BE49-F238E27FC236}">
              <a16:creationId xmlns:a16="http://schemas.microsoft.com/office/drawing/2014/main" id="{830FC576-7442-4E52-9A2E-7F10F461CC2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50" name="Text Box 19">
          <a:extLst>
            <a:ext uri="{FF2B5EF4-FFF2-40B4-BE49-F238E27FC236}">
              <a16:creationId xmlns:a16="http://schemas.microsoft.com/office/drawing/2014/main" id="{5F226E38-8912-4499-9674-7984EB7F099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1" name="Text Box 16">
          <a:extLst>
            <a:ext uri="{FF2B5EF4-FFF2-40B4-BE49-F238E27FC236}">
              <a16:creationId xmlns:a16="http://schemas.microsoft.com/office/drawing/2014/main" id="{8795DE6B-A558-4FF3-A40D-418D5D3BD74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2" name="Text Box 17">
          <a:extLst>
            <a:ext uri="{FF2B5EF4-FFF2-40B4-BE49-F238E27FC236}">
              <a16:creationId xmlns:a16="http://schemas.microsoft.com/office/drawing/2014/main" id="{CD9813A2-6E56-4B9C-9C41-43D3CB3C825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3" name="Text Box 18">
          <a:extLst>
            <a:ext uri="{FF2B5EF4-FFF2-40B4-BE49-F238E27FC236}">
              <a16:creationId xmlns:a16="http://schemas.microsoft.com/office/drawing/2014/main" id="{4F56BC1C-E3DE-4114-85B2-E48C1AA1B00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4" name="Text Box 19">
          <a:extLst>
            <a:ext uri="{FF2B5EF4-FFF2-40B4-BE49-F238E27FC236}">
              <a16:creationId xmlns:a16="http://schemas.microsoft.com/office/drawing/2014/main" id="{51F8BF5C-8DB0-4AAF-B1A6-A162CF4FAD7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5" name="Text Box 16">
          <a:extLst>
            <a:ext uri="{FF2B5EF4-FFF2-40B4-BE49-F238E27FC236}">
              <a16:creationId xmlns:a16="http://schemas.microsoft.com/office/drawing/2014/main" id="{5DC9F691-CDA7-429C-B79C-F47A7E3221D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6" name="Text Box 17">
          <a:extLst>
            <a:ext uri="{FF2B5EF4-FFF2-40B4-BE49-F238E27FC236}">
              <a16:creationId xmlns:a16="http://schemas.microsoft.com/office/drawing/2014/main" id="{11346732-59B5-4A20-81B1-0500372E1AF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7" name="Text Box 18">
          <a:extLst>
            <a:ext uri="{FF2B5EF4-FFF2-40B4-BE49-F238E27FC236}">
              <a16:creationId xmlns:a16="http://schemas.microsoft.com/office/drawing/2014/main" id="{1C688B24-1AB0-4E42-B6FD-93DEE977EFE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8" name="Text Box 19">
          <a:extLst>
            <a:ext uri="{FF2B5EF4-FFF2-40B4-BE49-F238E27FC236}">
              <a16:creationId xmlns:a16="http://schemas.microsoft.com/office/drawing/2014/main" id="{40984F32-54D9-491A-A549-FB32E2F716A4}"/>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59" name="Text Box 15">
          <a:extLst>
            <a:ext uri="{FF2B5EF4-FFF2-40B4-BE49-F238E27FC236}">
              <a16:creationId xmlns:a16="http://schemas.microsoft.com/office/drawing/2014/main" id="{18A719CF-286F-40DC-97D6-68B335A3ECF8}"/>
            </a:ext>
          </a:extLst>
        </xdr:cNvPr>
        <xdr:cNvSpPr txBox="1">
          <a:spLocks noChangeArrowheads="1"/>
        </xdr:cNvSpPr>
      </xdr:nvSpPr>
      <xdr:spPr bwMode="auto">
        <a:xfrm>
          <a:off x="4743450" y="276510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0" name="Text Box 16">
          <a:extLst>
            <a:ext uri="{FF2B5EF4-FFF2-40B4-BE49-F238E27FC236}">
              <a16:creationId xmlns:a16="http://schemas.microsoft.com/office/drawing/2014/main" id="{E8B67E46-9703-403E-9F48-527B189C672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1" name="Text Box 17">
          <a:extLst>
            <a:ext uri="{FF2B5EF4-FFF2-40B4-BE49-F238E27FC236}">
              <a16:creationId xmlns:a16="http://schemas.microsoft.com/office/drawing/2014/main" id="{AB56496C-4E1C-404E-A7A2-590DCF7858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2" name="Text Box 18">
          <a:extLst>
            <a:ext uri="{FF2B5EF4-FFF2-40B4-BE49-F238E27FC236}">
              <a16:creationId xmlns:a16="http://schemas.microsoft.com/office/drawing/2014/main" id="{05193A6E-DCAA-40E0-89E7-1918135BA8F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3" name="Text Box 19">
          <a:extLst>
            <a:ext uri="{FF2B5EF4-FFF2-40B4-BE49-F238E27FC236}">
              <a16:creationId xmlns:a16="http://schemas.microsoft.com/office/drawing/2014/main" id="{02CC340C-97E4-46B5-81A6-7623D47B4A3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59</xdr:row>
      <xdr:rowOff>504825</xdr:rowOff>
    </xdr:from>
    <xdr:ext cx="95250" cy="442269"/>
    <xdr:sp macro="" textlink="">
      <xdr:nvSpPr>
        <xdr:cNvPr id="1664" name="Text Box 15">
          <a:extLst>
            <a:ext uri="{FF2B5EF4-FFF2-40B4-BE49-F238E27FC236}">
              <a16:creationId xmlns:a16="http://schemas.microsoft.com/office/drawing/2014/main" id="{F612F1C4-C4DF-4890-9E21-5D64EB8910AB}"/>
            </a:ext>
          </a:extLst>
        </xdr:cNvPr>
        <xdr:cNvSpPr txBox="1">
          <a:spLocks noChangeArrowheads="1"/>
        </xdr:cNvSpPr>
      </xdr:nvSpPr>
      <xdr:spPr bwMode="auto">
        <a:xfrm>
          <a:off x="14363700" y="27651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5" name="Text Box 16">
          <a:extLst>
            <a:ext uri="{FF2B5EF4-FFF2-40B4-BE49-F238E27FC236}">
              <a16:creationId xmlns:a16="http://schemas.microsoft.com/office/drawing/2014/main" id="{035267CE-81D3-45BE-B636-4B3AA6CCE4D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6" name="Text Box 17">
          <a:extLst>
            <a:ext uri="{FF2B5EF4-FFF2-40B4-BE49-F238E27FC236}">
              <a16:creationId xmlns:a16="http://schemas.microsoft.com/office/drawing/2014/main" id="{0D23A6A5-73F3-4A49-A67F-790B01DC6A7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7" name="Text Box 18">
          <a:extLst>
            <a:ext uri="{FF2B5EF4-FFF2-40B4-BE49-F238E27FC236}">
              <a16:creationId xmlns:a16="http://schemas.microsoft.com/office/drawing/2014/main" id="{6E39AC3F-3520-41AF-B350-FD1372B4294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8" name="Text Box 16">
          <a:extLst>
            <a:ext uri="{FF2B5EF4-FFF2-40B4-BE49-F238E27FC236}">
              <a16:creationId xmlns:a16="http://schemas.microsoft.com/office/drawing/2014/main" id="{C96EBA40-0515-4540-AA49-A92A7888AC7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9" name="Text Box 17">
          <a:extLst>
            <a:ext uri="{FF2B5EF4-FFF2-40B4-BE49-F238E27FC236}">
              <a16:creationId xmlns:a16="http://schemas.microsoft.com/office/drawing/2014/main" id="{BA5D60B0-EE53-4639-B06F-29BC2254D9D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0" name="Text Box 18">
          <a:extLst>
            <a:ext uri="{FF2B5EF4-FFF2-40B4-BE49-F238E27FC236}">
              <a16:creationId xmlns:a16="http://schemas.microsoft.com/office/drawing/2014/main" id="{460AD48F-85EB-413E-9ABA-6A09A85D344D}"/>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1" name="Text Box 19">
          <a:extLst>
            <a:ext uri="{FF2B5EF4-FFF2-40B4-BE49-F238E27FC236}">
              <a16:creationId xmlns:a16="http://schemas.microsoft.com/office/drawing/2014/main" id="{05322CC5-23A4-4907-BB4E-5D0E790670D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2" name="Text Box 16">
          <a:extLst>
            <a:ext uri="{FF2B5EF4-FFF2-40B4-BE49-F238E27FC236}">
              <a16:creationId xmlns:a16="http://schemas.microsoft.com/office/drawing/2014/main" id="{F9D78707-6880-4469-A620-CB18F4C6E89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3" name="Text Box 17">
          <a:extLst>
            <a:ext uri="{FF2B5EF4-FFF2-40B4-BE49-F238E27FC236}">
              <a16:creationId xmlns:a16="http://schemas.microsoft.com/office/drawing/2014/main" id="{C6A9E3BC-5DC7-435B-9DA4-02FBA81670E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4" name="Text Box 18">
          <a:extLst>
            <a:ext uri="{FF2B5EF4-FFF2-40B4-BE49-F238E27FC236}">
              <a16:creationId xmlns:a16="http://schemas.microsoft.com/office/drawing/2014/main" id="{B9A895FD-7353-4AC2-82B4-AA9A6D44313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5" name="Text Box 19">
          <a:extLst>
            <a:ext uri="{FF2B5EF4-FFF2-40B4-BE49-F238E27FC236}">
              <a16:creationId xmlns:a16="http://schemas.microsoft.com/office/drawing/2014/main" id="{107061FC-077B-4515-B176-D1C9F15CD8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6" name="Text Box 16">
          <a:extLst>
            <a:ext uri="{FF2B5EF4-FFF2-40B4-BE49-F238E27FC236}">
              <a16:creationId xmlns:a16="http://schemas.microsoft.com/office/drawing/2014/main" id="{ED1B05C4-3167-4097-B156-D1D885AC68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7" name="Text Box 17">
          <a:extLst>
            <a:ext uri="{FF2B5EF4-FFF2-40B4-BE49-F238E27FC236}">
              <a16:creationId xmlns:a16="http://schemas.microsoft.com/office/drawing/2014/main" id="{AE8779CB-87EE-4AAA-9A24-739A6879CF1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8" name="Text Box 18">
          <a:extLst>
            <a:ext uri="{FF2B5EF4-FFF2-40B4-BE49-F238E27FC236}">
              <a16:creationId xmlns:a16="http://schemas.microsoft.com/office/drawing/2014/main" id="{1E4CB1C2-2E26-4BAE-A538-C72997B01D5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9" name="Text Box 19">
          <a:extLst>
            <a:ext uri="{FF2B5EF4-FFF2-40B4-BE49-F238E27FC236}">
              <a16:creationId xmlns:a16="http://schemas.microsoft.com/office/drawing/2014/main" id="{3B3191C0-5E52-40CE-984B-FB18C66F07F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680" name="Text Box 15">
          <a:extLst>
            <a:ext uri="{FF2B5EF4-FFF2-40B4-BE49-F238E27FC236}">
              <a16:creationId xmlns:a16="http://schemas.microsoft.com/office/drawing/2014/main" id="{9ECB93D6-68EE-4E86-B9B7-A8A52AEEB961}"/>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1" name="Text Box 16">
          <a:extLst>
            <a:ext uri="{FF2B5EF4-FFF2-40B4-BE49-F238E27FC236}">
              <a16:creationId xmlns:a16="http://schemas.microsoft.com/office/drawing/2014/main" id="{959E1779-9DC6-4637-A2DC-A6EC980351A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2" name="Text Box 17">
          <a:extLst>
            <a:ext uri="{FF2B5EF4-FFF2-40B4-BE49-F238E27FC236}">
              <a16:creationId xmlns:a16="http://schemas.microsoft.com/office/drawing/2014/main" id="{850A9BA1-C85E-4F7B-8889-A187D7529CAA}"/>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3" name="Text Box 18">
          <a:extLst>
            <a:ext uri="{FF2B5EF4-FFF2-40B4-BE49-F238E27FC236}">
              <a16:creationId xmlns:a16="http://schemas.microsoft.com/office/drawing/2014/main" id="{5363EDF7-53E0-41AB-B229-BC43406279F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4" name="Text Box 19">
          <a:extLst>
            <a:ext uri="{FF2B5EF4-FFF2-40B4-BE49-F238E27FC236}">
              <a16:creationId xmlns:a16="http://schemas.microsoft.com/office/drawing/2014/main" id="{A6FDF0B6-FFA8-4416-ACDE-5DC50B5B472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1685" name="Text Box 15">
          <a:extLst>
            <a:ext uri="{FF2B5EF4-FFF2-40B4-BE49-F238E27FC236}">
              <a16:creationId xmlns:a16="http://schemas.microsoft.com/office/drawing/2014/main" id="{84D47DAA-63FD-461E-88D1-2BE6AB06F2D8}"/>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6" name="Text Box 16">
          <a:extLst>
            <a:ext uri="{FF2B5EF4-FFF2-40B4-BE49-F238E27FC236}">
              <a16:creationId xmlns:a16="http://schemas.microsoft.com/office/drawing/2014/main" id="{EEBE617B-6DFF-410D-B2C1-DF3C0D611EBE}"/>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7" name="Text Box 17">
          <a:extLst>
            <a:ext uri="{FF2B5EF4-FFF2-40B4-BE49-F238E27FC236}">
              <a16:creationId xmlns:a16="http://schemas.microsoft.com/office/drawing/2014/main" id="{AFDC4FCE-8A5A-4CA4-9860-5201969B324D}"/>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8" name="Text Box 18">
          <a:extLst>
            <a:ext uri="{FF2B5EF4-FFF2-40B4-BE49-F238E27FC236}">
              <a16:creationId xmlns:a16="http://schemas.microsoft.com/office/drawing/2014/main" id="{E4FFCD14-8A88-46E8-983A-A53C38A7ACD4}"/>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9" name="Text Box 19">
          <a:extLst>
            <a:ext uri="{FF2B5EF4-FFF2-40B4-BE49-F238E27FC236}">
              <a16:creationId xmlns:a16="http://schemas.microsoft.com/office/drawing/2014/main" id="{35E4D9CA-1163-41FD-90C1-5286DA8EF40A}"/>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690" name="Text Box 15">
          <a:extLst>
            <a:ext uri="{FF2B5EF4-FFF2-40B4-BE49-F238E27FC236}">
              <a16:creationId xmlns:a16="http://schemas.microsoft.com/office/drawing/2014/main" id="{CE08B94B-9DB5-4AE9-98CA-BD1FA4C54FDB}"/>
            </a:ext>
          </a:extLst>
        </xdr:cNvPr>
        <xdr:cNvSpPr txBox="1">
          <a:spLocks noChangeArrowheads="1"/>
        </xdr:cNvSpPr>
      </xdr:nvSpPr>
      <xdr:spPr bwMode="auto">
        <a:xfrm>
          <a:off x="4743450" y="298799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1" name="Text Box 16">
          <a:extLst>
            <a:ext uri="{FF2B5EF4-FFF2-40B4-BE49-F238E27FC236}">
              <a16:creationId xmlns:a16="http://schemas.microsoft.com/office/drawing/2014/main" id="{A746518D-04F0-42AA-8F59-FF51A44336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2" name="Text Box 17">
          <a:extLst>
            <a:ext uri="{FF2B5EF4-FFF2-40B4-BE49-F238E27FC236}">
              <a16:creationId xmlns:a16="http://schemas.microsoft.com/office/drawing/2014/main" id="{4B824C9D-6422-42A9-AF00-BAA0D6FC69B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3" name="Text Box 18">
          <a:extLst>
            <a:ext uri="{FF2B5EF4-FFF2-40B4-BE49-F238E27FC236}">
              <a16:creationId xmlns:a16="http://schemas.microsoft.com/office/drawing/2014/main" id="{818CF305-BB17-4B98-BC81-02F5DB37EA1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4" name="Text Box 19">
          <a:extLst>
            <a:ext uri="{FF2B5EF4-FFF2-40B4-BE49-F238E27FC236}">
              <a16:creationId xmlns:a16="http://schemas.microsoft.com/office/drawing/2014/main" id="{5F050D48-3964-4481-959F-2D8D9B189813}"/>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695" name="Text Box 15">
          <a:extLst>
            <a:ext uri="{FF2B5EF4-FFF2-40B4-BE49-F238E27FC236}">
              <a16:creationId xmlns:a16="http://schemas.microsoft.com/office/drawing/2014/main" id="{0C625C10-EEBC-49F7-AE4E-1C88F3B466B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696" name="Text Box 15">
          <a:extLst>
            <a:ext uri="{FF2B5EF4-FFF2-40B4-BE49-F238E27FC236}">
              <a16:creationId xmlns:a16="http://schemas.microsoft.com/office/drawing/2014/main" id="{E359061B-EA10-41F2-9416-120806005A26}"/>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65</xdr:row>
      <xdr:rowOff>504825</xdr:rowOff>
    </xdr:from>
    <xdr:ext cx="95250" cy="442269"/>
    <xdr:sp macro="" textlink="">
      <xdr:nvSpPr>
        <xdr:cNvPr id="1697" name="Text Box 15">
          <a:extLst>
            <a:ext uri="{FF2B5EF4-FFF2-40B4-BE49-F238E27FC236}">
              <a16:creationId xmlns:a16="http://schemas.microsoft.com/office/drawing/2014/main" id="{BDF2E2A2-B2A9-4C2F-B4D6-8B56A495A675}"/>
            </a:ext>
          </a:extLst>
        </xdr:cNvPr>
        <xdr:cNvSpPr txBox="1">
          <a:spLocks noChangeArrowheads="1"/>
        </xdr:cNvSpPr>
      </xdr:nvSpPr>
      <xdr:spPr bwMode="auto">
        <a:xfrm>
          <a:off x="14363700" y="298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8" name="Text Box 16">
          <a:extLst>
            <a:ext uri="{FF2B5EF4-FFF2-40B4-BE49-F238E27FC236}">
              <a16:creationId xmlns:a16="http://schemas.microsoft.com/office/drawing/2014/main" id="{DF78E32A-5273-4B43-9835-9FC506370FE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9" name="Text Box 17">
          <a:extLst>
            <a:ext uri="{FF2B5EF4-FFF2-40B4-BE49-F238E27FC236}">
              <a16:creationId xmlns:a16="http://schemas.microsoft.com/office/drawing/2014/main" id="{3C3EC15D-330D-435F-8CB5-A64113C95CD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700" name="Text Box 18">
          <a:extLst>
            <a:ext uri="{FF2B5EF4-FFF2-40B4-BE49-F238E27FC236}">
              <a16:creationId xmlns:a16="http://schemas.microsoft.com/office/drawing/2014/main" id="{C4EF6755-8AF5-4B89-8729-01054D32E5C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1701" name="Text Box 15">
          <a:extLst>
            <a:ext uri="{FF2B5EF4-FFF2-40B4-BE49-F238E27FC236}">
              <a16:creationId xmlns:a16="http://schemas.microsoft.com/office/drawing/2014/main" id="{8758A59D-66FA-4BC9-8C97-BA4CA21DDCFF}"/>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2" name="Text Box 16">
          <a:extLst>
            <a:ext uri="{FF2B5EF4-FFF2-40B4-BE49-F238E27FC236}">
              <a16:creationId xmlns:a16="http://schemas.microsoft.com/office/drawing/2014/main" id="{091D4B04-E5F3-4EB1-86C0-2C85CFDCD6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3" name="Text Box 17">
          <a:extLst>
            <a:ext uri="{FF2B5EF4-FFF2-40B4-BE49-F238E27FC236}">
              <a16:creationId xmlns:a16="http://schemas.microsoft.com/office/drawing/2014/main" id="{607B6E32-8653-41F2-98D1-7255E524C07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4" name="Text Box 18">
          <a:extLst>
            <a:ext uri="{FF2B5EF4-FFF2-40B4-BE49-F238E27FC236}">
              <a16:creationId xmlns:a16="http://schemas.microsoft.com/office/drawing/2014/main" id="{48D024D9-59AB-4429-807D-D78F224DA495}"/>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5" name="Text Box 19">
          <a:extLst>
            <a:ext uri="{FF2B5EF4-FFF2-40B4-BE49-F238E27FC236}">
              <a16:creationId xmlns:a16="http://schemas.microsoft.com/office/drawing/2014/main" id="{2869569C-8BCC-4CFE-9A9C-12A5A60EDD5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6" name="Text Box 16">
          <a:extLst>
            <a:ext uri="{FF2B5EF4-FFF2-40B4-BE49-F238E27FC236}">
              <a16:creationId xmlns:a16="http://schemas.microsoft.com/office/drawing/2014/main" id="{7A85F436-5B48-47C8-AB55-E12E60F5C4F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7" name="Text Box 17">
          <a:extLst>
            <a:ext uri="{FF2B5EF4-FFF2-40B4-BE49-F238E27FC236}">
              <a16:creationId xmlns:a16="http://schemas.microsoft.com/office/drawing/2014/main" id="{CC2C10C9-FDCC-4AE1-BF7C-293DC630760D}"/>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8" name="Text Box 18">
          <a:extLst>
            <a:ext uri="{FF2B5EF4-FFF2-40B4-BE49-F238E27FC236}">
              <a16:creationId xmlns:a16="http://schemas.microsoft.com/office/drawing/2014/main" id="{94F63533-1801-48B1-8C89-3D5F8C3FAB3E}"/>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9" name="Text Box 19">
          <a:extLst>
            <a:ext uri="{FF2B5EF4-FFF2-40B4-BE49-F238E27FC236}">
              <a16:creationId xmlns:a16="http://schemas.microsoft.com/office/drawing/2014/main" id="{542A1C9F-8732-493B-8EB7-7158D174FB1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0" name="Text Box 16">
          <a:extLst>
            <a:ext uri="{FF2B5EF4-FFF2-40B4-BE49-F238E27FC236}">
              <a16:creationId xmlns:a16="http://schemas.microsoft.com/office/drawing/2014/main" id="{ECD708C1-6F77-4F8E-9DD8-864D19C2A68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1" name="Text Box 17">
          <a:extLst>
            <a:ext uri="{FF2B5EF4-FFF2-40B4-BE49-F238E27FC236}">
              <a16:creationId xmlns:a16="http://schemas.microsoft.com/office/drawing/2014/main" id="{D6355EC3-2B61-4197-89D5-7833592B07E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2" name="Text Box 18">
          <a:extLst>
            <a:ext uri="{FF2B5EF4-FFF2-40B4-BE49-F238E27FC236}">
              <a16:creationId xmlns:a16="http://schemas.microsoft.com/office/drawing/2014/main" id="{69A48596-3A38-4C7F-8E38-182CD6E4ECBF}"/>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3" name="Text Box 19">
          <a:extLst>
            <a:ext uri="{FF2B5EF4-FFF2-40B4-BE49-F238E27FC236}">
              <a16:creationId xmlns:a16="http://schemas.microsoft.com/office/drawing/2014/main" id="{B52D0A53-3215-4076-9AB3-3F78275AE99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4" name="Text Box 16">
          <a:extLst>
            <a:ext uri="{FF2B5EF4-FFF2-40B4-BE49-F238E27FC236}">
              <a16:creationId xmlns:a16="http://schemas.microsoft.com/office/drawing/2014/main" id="{13509DF2-C7DA-4B04-9D8E-E8943A9216E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5" name="Text Box 17">
          <a:extLst>
            <a:ext uri="{FF2B5EF4-FFF2-40B4-BE49-F238E27FC236}">
              <a16:creationId xmlns:a16="http://schemas.microsoft.com/office/drawing/2014/main" id="{664BFA19-BB78-4811-B195-5EF1E0665662}"/>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6" name="Text Box 18">
          <a:extLst>
            <a:ext uri="{FF2B5EF4-FFF2-40B4-BE49-F238E27FC236}">
              <a16:creationId xmlns:a16="http://schemas.microsoft.com/office/drawing/2014/main" id="{C8EC3B9E-6844-46E2-BD4C-96C018A64DD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7" name="Text Box 19">
          <a:extLst>
            <a:ext uri="{FF2B5EF4-FFF2-40B4-BE49-F238E27FC236}">
              <a16:creationId xmlns:a16="http://schemas.microsoft.com/office/drawing/2014/main" id="{605D87E6-3D60-4FB6-A1D4-05C4F3D1535C}"/>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8" name="Text Box 16">
          <a:extLst>
            <a:ext uri="{FF2B5EF4-FFF2-40B4-BE49-F238E27FC236}">
              <a16:creationId xmlns:a16="http://schemas.microsoft.com/office/drawing/2014/main" id="{39A3C825-3D95-4A0D-8468-C36D9A2D7C6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9" name="Text Box 17">
          <a:extLst>
            <a:ext uri="{FF2B5EF4-FFF2-40B4-BE49-F238E27FC236}">
              <a16:creationId xmlns:a16="http://schemas.microsoft.com/office/drawing/2014/main" id="{68B9D7FE-A71D-4E2C-8939-F2F3D80D873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0" name="Text Box 18">
          <a:extLst>
            <a:ext uri="{FF2B5EF4-FFF2-40B4-BE49-F238E27FC236}">
              <a16:creationId xmlns:a16="http://schemas.microsoft.com/office/drawing/2014/main" id="{4923CFB7-C4F7-4676-B2D1-11DCB191EE0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1" name="Text Box 19">
          <a:extLst>
            <a:ext uri="{FF2B5EF4-FFF2-40B4-BE49-F238E27FC236}">
              <a16:creationId xmlns:a16="http://schemas.microsoft.com/office/drawing/2014/main" id="{6B1ED867-8FB6-4DB1-BB13-18B49C6BE7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22" name="Text Box 15">
          <a:extLst>
            <a:ext uri="{FF2B5EF4-FFF2-40B4-BE49-F238E27FC236}">
              <a16:creationId xmlns:a16="http://schemas.microsoft.com/office/drawing/2014/main" id="{CB3A8C17-0E1F-4B7D-AF4B-CEAEBA719C76}"/>
            </a:ext>
          </a:extLst>
        </xdr:cNvPr>
        <xdr:cNvSpPr txBox="1">
          <a:spLocks noChangeArrowheads="1"/>
        </xdr:cNvSpPr>
      </xdr:nvSpPr>
      <xdr:spPr bwMode="auto">
        <a:xfrm>
          <a:off x="4743450" y="321087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3" name="Text Box 16">
          <a:extLst>
            <a:ext uri="{FF2B5EF4-FFF2-40B4-BE49-F238E27FC236}">
              <a16:creationId xmlns:a16="http://schemas.microsoft.com/office/drawing/2014/main" id="{B6592B83-EC51-49D3-8611-BA55E29B2B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4" name="Text Box 17">
          <a:extLst>
            <a:ext uri="{FF2B5EF4-FFF2-40B4-BE49-F238E27FC236}">
              <a16:creationId xmlns:a16="http://schemas.microsoft.com/office/drawing/2014/main" id="{FCA6AAD8-11A0-49AE-9D86-814C666DB0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5" name="Text Box 18">
          <a:extLst>
            <a:ext uri="{FF2B5EF4-FFF2-40B4-BE49-F238E27FC236}">
              <a16:creationId xmlns:a16="http://schemas.microsoft.com/office/drawing/2014/main" id="{A578AC3F-78DB-461C-B97D-33815013CF3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6" name="Text Box 19">
          <a:extLst>
            <a:ext uri="{FF2B5EF4-FFF2-40B4-BE49-F238E27FC236}">
              <a16:creationId xmlns:a16="http://schemas.microsoft.com/office/drawing/2014/main" id="{4BE4CB17-EEDC-4094-B393-8B8A4275F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71</xdr:row>
      <xdr:rowOff>504825</xdr:rowOff>
    </xdr:from>
    <xdr:ext cx="95250" cy="442269"/>
    <xdr:sp macro="" textlink="">
      <xdr:nvSpPr>
        <xdr:cNvPr id="1727" name="Text Box 15">
          <a:extLst>
            <a:ext uri="{FF2B5EF4-FFF2-40B4-BE49-F238E27FC236}">
              <a16:creationId xmlns:a16="http://schemas.microsoft.com/office/drawing/2014/main" id="{E1DA3FFF-4210-4D7B-8C0A-DA8A146525A3}"/>
            </a:ext>
          </a:extLst>
        </xdr:cNvPr>
        <xdr:cNvSpPr txBox="1">
          <a:spLocks noChangeArrowheads="1"/>
        </xdr:cNvSpPr>
      </xdr:nvSpPr>
      <xdr:spPr bwMode="auto">
        <a:xfrm>
          <a:off x="14363700" y="32108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8" name="Text Box 16">
          <a:extLst>
            <a:ext uri="{FF2B5EF4-FFF2-40B4-BE49-F238E27FC236}">
              <a16:creationId xmlns:a16="http://schemas.microsoft.com/office/drawing/2014/main" id="{11E13B3C-C1A8-48D1-8EC6-F02217DEDF9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9" name="Text Box 17">
          <a:extLst>
            <a:ext uri="{FF2B5EF4-FFF2-40B4-BE49-F238E27FC236}">
              <a16:creationId xmlns:a16="http://schemas.microsoft.com/office/drawing/2014/main" id="{670BF549-85C6-4222-AAB1-383BBAF21C9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30" name="Text Box 18">
          <a:extLst>
            <a:ext uri="{FF2B5EF4-FFF2-40B4-BE49-F238E27FC236}">
              <a16:creationId xmlns:a16="http://schemas.microsoft.com/office/drawing/2014/main" id="{24243856-8337-4F8D-A98F-F1382917575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1" name="Text Box 16">
          <a:extLst>
            <a:ext uri="{FF2B5EF4-FFF2-40B4-BE49-F238E27FC236}">
              <a16:creationId xmlns:a16="http://schemas.microsoft.com/office/drawing/2014/main" id="{3ACD24EA-9DBC-4BB1-B90A-7AE437C29F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2" name="Text Box 17">
          <a:extLst>
            <a:ext uri="{FF2B5EF4-FFF2-40B4-BE49-F238E27FC236}">
              <a16:creationId xmlns:a16="http://schemas.microsoft.com/office/drawing/2014/main" id="{07B0245E-0A72-4AE4-A176-7D21D104AB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3" name="Text Box 18">
          <a:extLst>
            <a:ext uri="{FF2B5EF4-FFF2-40B4-BE49-F238E27FC236}">
              <a16:creationId xmlns:a16="http://schemas.microsoft.com/office/drawing/2014/main" id="{6E53D601-4217-4630-A1C7-D08A106778C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4" name="Text Box 19">
          <a:extLst>
            <a:ext uri="{FF2B5EF4-FFF2-40B4-BE49-F238E27FC236}">
              <a16:creationId xmlns:a16="http://schemas.microsoft.com/office/drawing/2014/main" id="{89DB676D-9626-4AEC-9168-A3067A83C5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5" name="Text Box 16">
          <a:extLst>
            <a:ext uri="{FF2B5EF4-FFF2-40B4-BE49-F238E27FC236}">
              <a16:creationId xmlns:a16="http://schemas.microsoft.com/office/drawing/2014/main" id="{A0D03625-F10F-4B44-9CFF-BC6134063A4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6" name="Text Box 17">
          <a:extLst>
            <a:ext uri="{FF2B5EF4-FFF2-40B4-BE49-F238E27FC236}">
              <a16:creationId xmlns:a16="http://schemas.microsoft.com/office/drawing/2014/main" id="{DB63A488-4AF3-4F60-B4BC-D40973A44BE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7" name="Text Box 18">
          <a:extLst>
            <a:ext uri="{FF2B5EF4-FFF2-40B4-BE49-F238E27FC236}">
              <a16:creationId xmlns:a16="http://schemas.microsoft.com/office/drawing/2014/main" id="{58430CFE-5C41-41B1-B83C-0457D6C9EB2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8" name="Text Box 19">
          <a:extLst>
            <a:ext uri="{FF2B5EF4-FFF2-40B4-BE49-F238E27FC236}">
              <a16:creationId xmlns:a16="http://schemas.microsoft.com/office/drawing/2014/main" id="{5390A7FA-ACB2-4BF5-99E6-341801FD3CB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39" name="Text Box 15">
          <a:extLst>
            <a:ext uri="{FF2B5EF4-FFF2-40B4-BE49-F238E27FC236}">
              <a16:creationId xmlns:a16="http://schemas.microsoft.com/office/drawing/2014/main" id="{BE0AEC44-B451-4A50-ABE1-B2C018A76F2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1740" name="Text Box 15">
          <a:extLst>
            <a:ext uri="{FF2B5EF4-FFF2-40B4-BE49-F238E27FC236}">
              <a16:creationId xmlns:a16="http://schemas.microsoft.com/office/drawing/2014/main" id="{BB7C00E0-59BE-40EF-9F91-0403D1C34D6D}"/>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41" name="Text Box 15">
          <a:extLst>
            <a:ext uri="{FF2B5EF4-FFF2-40B4-BE49-F238E27FC236}">
              <a16:creationId xmlns:a16="http://schemas.microsoft.com/office/drawing/2014/main" id="{6BF2B279-D82B-45C0-A42B-403AAF1946AF}"/>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42" name="Text Box 15">
          <a:extLst>
            <a:ext uri="{FF2B5EF4-FFF2-40B4-BE49-F238E27FC236}">
              <a16:creationId xmlns:a16="http://schemas.microsoft.com/office/drawing/2014/main" id="{B2D9A9EF-A1AA-4097-86F7-B745D0E44A67}"/>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1743" name="Text Box 15">
          <a:extLst>
            <a:ext uri="{FF2B5EF4-FFF2-40B4-BE49-F238E27FC236}">
              <a16:creationId xmlns:a16="http://schemas.microsoft.com/office/drawing/2014/main" id="{DA6014F4-7201-4616-920C-BCA5C80F927F}"/>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4" name="Text Box 16">
          <a:extLst>
            <a:ext uri="{FF2B5EF4-FFF2-40B4-BE49-F238E27FC236}">
              <a16:creationId xmlns:a16="http://schemas.microsoft.com/office/drawing/2014/main" id="{F8B59760-615E-4AF9-9DC0-C953AB3DE77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5" name="Text Box 17">
          <a:extLst>
            <a:ext uri="{FF2B5EF4-FFF2-40B4-BE49-F238E27FC236}">
              <a16:creationId xmlns:a16="http://schemas.microsoft.com/office/drawing/2014/main" id="{5EE39B61-B199-4752-8D31-06F0E7EFD4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6" name="Text Box 18">
          <a:extLst>
            <a:ext uri="{FF2B5EF4-FFF2-40B4-BE49-F238E27FC236}">
              <a16:creationId xmlns:a16="http://schemas.microsoft.com/office/drawing/2014/main" id="{BFEC7FA7-E50B-4E00-8D17-40F5AE80D792}"/>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7" name="Text Box 19">
          <a:extLst>
            <a:ext uri="{FF2B5EF4-FFF2-40B4-BE49-F238E27FC236}">
              <a16:creationId xmlns:a16="http://schemas.microsoft.com/office/drawing/2014/main" id="{8F364811-4C6C-4EBD-A160-4C3533F5BE3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8" name="Text Box 16">
          <a:extLst>
            <a:ext uri="{FF2B5EF4-FFF2-40B4-BE49-F238E27FC236}">
              <a16:creationId xmlns:a16="http://schemas.microsoft.com/office/drawing/2014/main" id="{3A3E715E-09B1-4EFB-B942-ACA7E586917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9" name="Text Box 17">
          <a:extLst>
            <a:ext uri="{FF2B5EF4-FFF2-40B4-BE49-F238E27FC236}">
              <a16:creationId xmlns:a16="http://schemas.microsoft.com/office/drawing/2014/main" id="{CC852FC5-57CE-4B86-8F9A-880B428BC19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0" name="Text Box 18">
          <a:extLst>
            <a:ext uri="{FF2B5EF4-FFF2-40B4-BE49-F238E27FC236}">
              <a16:creationId xmlns:a16="http://schemas.microsoft.com/office/drawing/2014/main" id="{4E0A5FF5-B5F6-4494-80CD-BE71E7A4396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1" name="Text Box 19">
          <a:extLst>
            <a:ext uri="{FF2B5EF4-FFF2-40B4-BE49-F238E27FC236}">
              <a16:creationId xmlns:a16="http://schemas.microsoft.com/office/drawing/2014/main" id="{DC07CF3A-D51F-4CE1-A92A-4BAA5D4AF11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2" name="Text Box 16">
          <a:extLst>
            <a:ext uri="{FF2B5EF4-FFF2-40B4-BE49-F238E27FC236}">
              <a16:creationId xmlns:a16="http://schemas.microsoft.com/office/drawing/2014/main" id="{D9CFA7D7-ED06-48F2-8547-E47EC6CE8252}"/>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3" name="Text Box 17">
          <a:extLst>
            <a:ext uri="{FF2B5EF4-FFF2-40B4-BE49-F238E27FC236}">
              <a16:creationId xmlns:a16="http://schemas.microsoft.com/office/drawing/2014/main" id="{11FA82FC-B110-465F-A1A3-D0C1DE70139E}"/>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4" name="Text Box 18">
          <a:extLst>
            <a:ext uri="{FF2B5EF4-FFF2-40B4-BE49-F238E27FC236}">
              <a16:creationId xmlns:a16="http://schemas.microsoft.com/office/drawing/2014/main" id="{0772B268-E43E-44F2-B6E4-B54847EDA9FC}"/>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5" name="Text Box 19">
          <a:extLst>
            <a:ext uri="{FF2B5EF4-FFF2-40B4-BE49-F238E27FC236}">
              <a16:creationId xmlns:a16="http://schemas.microsoft.com/office/drawing/2014/main" id="{A45084F6-FC6B-438D-98F2-95E24AB389D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6" name="Text Box 16">
          <a:extLst>
            <a:ext uri="{FF2B5EF4-FFF2-40B4-BE49-F238E27FC236}">
              <a16:creationId xmlns:a16="http://schemas.microsoft.com/office/drawing/2014/main" id="{D11F20AC-083E-4237-B705-9BA9173E2DA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7" name="Text Box 17">
          <a:extLst>
            <a:ext uri="{FF2B5EF4-FFF2-40B4-BE49-F238E27FC236}">
              <a16:creationId xmlns:a16="http://schemas.microsoft.com/office/drawing/2014/main" id="{27D38885-130E-41A6-8FC0-B4197F58DD81}"/>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8" name="Text Box 18">
          <a:extLst>
            <a:ext uri="{FF2B5EF4-FFF2-40B4-BE49-F238E27FC236}">
              <a16:creationId xmlns:a16="http://schemas.microsoft.com/office/drawing/2014/main" id="{6DFA43CA-6F29-448F-B737-CB98920C265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9" name="Text Box 19">
          <a:extLst>
            <a:ext uri="{FF2B5EF4-FFF2-40B4-BE49-F238E27FC236}">
              <a16:creationId xmlns:a16="http://schemas.microsoft.com/office/drawing/2014/main" id="{F33EE9B6-27CC-4549-B9E2-F22A8FD5B00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0" name="Text Box 16">
          <a:extLst>
            <a:ext uri="{FF2B5EF4-FFF2-40B4-BE49-F238E27FC236}">
              <a16:creationId xmlns:a16="http://schemas.microsoft.com/office/drawing/2014/main" id="{AFF2F6D6-6E63-46FE-A1E8-BA335D89194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1" name="Text Box 17">
          <a:extLst>
            <a:ext uri="{FF2B5EF4-FFF2-40B4-BE49-F238E27FC236}">
              <a16:creationId xmlns:a16="http://schemas.microsoft.com/office/drawing/2014/main" id="{3189D13E-4639-4129-BAE6-D30C74F351F6}"/>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2" name="Text Box 18">
          <a:extLst>
            <a:ext uri="{FF2B5EF4-FFF2-40B4-BE49-F238E27FC236}">
              <a16:creationId xmlns:a16="http://schemas.microsoft.com/office/drawing/2014/main" id="{C327EA02-4BB2-4B23-94F1-CEA19C04D2B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3" name="Text Box 16">
          <a:extLst>
            <a:ext uri="{FF2B5EF4-FFF2-40B4-BE49-F238E27FC236}">
              <a16:creationId xmlns:a16="http://schemas.microsoft.com/office/drawing/2014/main" id="{A3BF5310-9929-4221-BE22-09FAF20436E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4" name="Text Box 17">
          <a:extLst>
            <a:ext uri="{FF2B5EF4-FFF2-40B4-BE49-F238E27FC236}">
              <a16:creationId xmlns:a16="http://schemas.microsoft.com/office/drawing/2014/main" id="{7EAE564E-2847-4502-9FEA-7A3A165BD56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5" name="Text Box 18">
          <a:extLst>
            <a:ext uri="{FF2B5EF4-FFF2-40B4-BE49-F238E27FC236}">
              <a16:creationId xmlns:a16="http://schemas.microsoft.com/office/drawing/2014/main" id="{0668A2A4-D0A6-491A-8E46-E236F46B3F5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6" name="Text Box 19">
          <a:extLst>
            <a:ext uri="{FF2B5EF4-FFF2-40B4-BE49-F238E27FC236}">
              <a16:creationId xmlns:a16="http://schemas.microsoft.com/office/drawing/2014/main" id="{9B9EB13A-9E84-4730-AE00-A369A3635417}"/>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7" name="Text Box 16">
          <a:extLst>
            <a:ext uri="{FF2B5EF4-FFF2-40B4-BE49-F238E27FC236}">
              <a16:creationId xmlns:a16="http://schemas.microsoft.com/office/drawing/2014/main" id="{1B742143-6605-44C1-94B5-FE58CEE5988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8" name="Text Box 17">
          <a:extLst>
            <a:ext uri="{FF2B5EF4-FFF2-40B4-BE49-F238E27FC236}">
              <a16:creationId xmlns:a16="http://schemas.microsoft.com/office/drawing/2014/main" id="{60CFE2E9-05E4-488F-A2EF-E85B4B5AC23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9" name="Text Box 18">
          <a:extLst>
            <a:ext uri="{FF2B5EF4-FFF2-40B4-BE49-F238E27FC236}">
              <a16:creationId xmlns:a16="http://schemas.microsoft.com/office/drawing/2014/main" id="{EF4BD80F-0388-4D71-9120-4912D2D4AB6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70" name="Text Box 19">
          <a:extLst>
            <a:ext uri="{FF2B5EF4-FFF2-40B4-BE49-F238E27FC236}">
              <a16:creationId xmlns:a16="http://schemas.microsoft.com/office/drawing/2014/main" id="{891224B2-6409-4B1B-B671-538B26DCCA0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1" name="Text Box 16">
          <a:extLst>
            <a:ext uri="{FF2B5EF4-FFF2-40B4-BE49-F238E27FC236}">
              <a16:creationId xmlns:a16="http://schemas.microsoft.com/office/drawing/2014/main" id="{2F64BF7C-F4D3-42C8-9C65-EBA41F58C07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2" name="Text Box 17">
          <a:extLst>
            <a:ext uri="{FF2B5EF4-FFF2-40B4-BE49-F238E27FC236}">
              <a16:creationId xmlns:a16="http://schemas.microsoft.com/office/drawing/2014/main" id="{529205BF-4F3C-4405-9E44-F41DD377EA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3" name="Text Box 18">
          <a:extLst>
            <a:ext uri="{FF2B5EF4-FFF2-40B4-BE49-F238E27FC236}">
              <a16:creationId xmlns:a16="http://schemas.microsoft.com/office/drawing/2014/main" id="{86484778-FDE3-4D8D-B86E-BBC113785C5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4" name="Text Box 19">
          <a:extLst>
            <a:ext uri="{FF2B5EF4-FFF2-40B4-BE49-F238E27FC236}">
              <a16:creationId xmlns:a16="http://schemas.microsoft.com/office/drawing/2014/main" id="{844426DF-2CE7-428A-BE81-C6C236CDA13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775" name="Text Box 15">
          <a:extLst>
            <a:ext uri="{FF2B5EF4-FFF2-40B4-BE49-F238E27FC236}">
              <a16:creationId xmlns:a16="http://schemas.microsoft.com/office/drawing/2014/main" id="{54F4BD93-86C9-4FF9-A83D-26CEA7DD7956}"/>
            </a:ext>
          </a:extLst>
        </xdr:cNvPr>
        <xdr:cNvSpPr txBox="1">
          <a:spLocks noChangeArrowheads="1"/>
        </xdr:cNvSpPr>
      </xdr:nvSpPr>
      <xdr:spPr bwMode="auto">
        <a:xfrm>
          <a:off x="4743450" y="36937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6" name="Text Box 16">
          <a:extLst>
            <a:ext uri="{FF2B5EF4-FFF2-40B4-BE49-F238E27FC236}">
              <a16:creationId xmlns:a16="http://schemas.microsoft.com/office/drawing/2014/main" id="{841C1338-3312-4DA4-BC7F-953A85DC850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7" name="Text Box 17">
          <a:extLst>
            <a:ext uri="{FF2B5EF4-FFF2-40B4-BE49-F238E27FC236}">
              <a16:creationId xmlns:a16="http://schemas.microsoft.com/office/drawing/2014/main" id="{18BAEDBF-893E-4D63-9BE3-543F440E3E9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8" name="Text Box 18">
          <a:extLst>
            <a:ext uri="{FF2B5EF4-FFF2-40B4-BE49-F238E27FC236}">
              <a16:creationId xmlns:a16="http://schemas.microsoft.com/office/drawing/2014/main" id="{202DB75F-A282-4B43-BBBD-2653D5C7A13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9" name="Text Box 19">
          <a:extLst>
            <a:ext uri="{FF2B5EF4-FFF2-40B4-BE49-F238E27FC236}">
              <a16:creationId xmlns:a16="http://schemas.microsoft.com/office/drawing/2014/main" id="{AB09FE81-FB3C-4ACF-800C-CDB2C4C3728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1780" name="Text Box 15">
          <a:extLst>
            <a:ext uri="{FF2B5EF4-FFF2-40B4-BE49-F238E27FC236}">
              <a16:creationId xmlns:a16="http://schemas.microsoft.com/office/drawing/2014/main" id="{F389D891-8F39-4E8A-BF3D-7015DCF1C1A1}"/>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1" name="Text Box 16">
          <a:extLst>
            <a:ext uri="{FF2B5EF4-FFF2-40B4-BE49-F238E27FC236}">
              <a16:creationId xmlns:a16="http://schemas.microsoft.com/office/drawing/2014/main" id="{EB4FB57B-F0DE-4C5A-AF97-68AD90ACC00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2" name="Text Box 17">
          <a:extLst>
            <a:ext uri="{FF2B5EF4-FFF2-40B4-BE49-F238E27FC236}">
              <a16:creationId xmlns:a16="http://schemas.microsoft.com/office/drawing/2014/main" id="{D76624ED-8F00-4281-8D3E-E8F01B1F93DC}"/>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3" name="Text Box 18">
          <a:extLst>
            <a:ext uri="{FF2B5EF4-FFF2-40B4-BE49-F238E27FC236}">
              <a16:creationId xmlns:a16="http://schemas.microsoft.com/office/drawing/2014/main" id="{5692F3D4-734D-4B21-8361-E1544605533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4" name="Text Box 19">
          <a:extLst>
            <a:ext uri="{FF2B5EF4-FFF2-40B4-BE49-F238E27FC236}">
              <a16:creationId xmlns:a16="http://schemas.microsoft.com/office/drawing/2014/main" id="{3E7244F7-993D-4816-A55A-FF584C90A9C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785" name="Text Box 15">
          <a:extLst>
            <a:ext uri="{FF2B5EF4-FFF2-40B4-BE49-F238E27FC236}">
              <a16:creationId xmlns:a16="http://schemas.microsoft.com/office/drawing/2014/main" id="{80D16FB7-DD61-421F-BAA3-110901FD83E1}"/>
            </a:ext>
          </a:extLst>
        </xdr:cNvPr>
        <xdr:cNvSpPr txBox="1">
          <a:spLocks noChangeArrowheads="1"/>
        </xdr:cNvSpPr>
      </xdr:nvSpPr>
      <xdr:spPr bwMode="auto">
        <a:xfrm>
          <a:off x="4743450" y="365664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6" name="Text Box 16">
          <a:extLst>
            <a:ext uri="{FF2B5EF4-FFF2-40B4-BE49-F238E27FC236}">
              <a16:creationId xmlns:a16="http://schemas.microsoft.com/office/drawing/2014/main" id="{BCAF9FF5-4663-48B5-8CDF-D41998E0A62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7" name="Text Box 17">
          <a:extLst>
            <a:ext uri="{FF2B5EF4-FFF2-40B4-BE49-F238E27FC236}">
              <a16:creationId xmlns:a16="http://schemas.microsoft.com/office/drawing/2014/main" id="{B499717F-24EA-4E82-8BAC-3D898667343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8" name="Text Box 18">
          <a:extLst>
            <a:ext uri="{FF2B5EF4-FFF2-40B4-BE49-F238E27FC236}">
              <a16:creationId xmlns:a16="http://schemas.microsoft.com/office/drawing/2014/main" id="{A82867E3-D39F-4A07-ACE0-B43DDCE3F0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9" name="Text Box 19">
          <a:extLst>
            <a:ext uri="{FF2B5EF4-FFF2-40B4-BE49-F238E27FC236}">
              <a16:creationId xmlns:a16="http://schemas.microsoft.com/office/drawing/2014/main" id="{1A2DD817-55AE-4941-A64F-9302D05929E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790" name="Text Box 15">
          <a:extLst>
            <a:ext uri="{FF2B5EF4-FFF2-40B4-BE49-F238E27FC236}">
              <a16:creationId xmlns:a16="http://schemas.microsoft.com/office/drawing/2014/main" id="{C9EC420C-BDBE-4D30-8843-4B385DCA761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791" name="Text Box 15">
          <a:extLst>
            <a:ext uri="{FF2B5EF4-FFF2-40B4-BE49-F238E27FC236}">
              <a16:creationId xmlns:a16="http://schemas.microsoft.com/office/drawing/2014/main" id="{FAC22EC3-B966-4C16-A821-49B69BBA6A34}"/>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83</xdr:row>
      <xdr:rowOff>504825</xdr:rowOff>
    </xdr:from>
    <xdr:ext cx="95250" cy="442269"/>
    <xdr:sp macro="" textlink="">
      <xdr:nvSpPr>
        <xdr:cNvPr id="1792" name="Text Box 15">
          <a:extLst>
            <a:ext uri="{FF2B5EF4-FFF2-40B4-BE49-F238E27FC236}">
              <a16:creationId xmlns:a16="http://schemas.microsoft.com/office/drawing/2014/main" id="{DE44AB3A-662A-431C-8AAC-7334910B4E2E}"/>
            </a:ext>
          </a:extLst>
        </xdr:cNvPr>
        <xdr:cNvSpPr txBox="1">
          <a:spLocks noChangeArrowheads="1"/>
        </xdr:cNvSpPr>
      </xdr:nvSpPr>
      <xdr:spPr bwMode="auto">
        <a:xfrm>
          <a:off x="14363700" y="36566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3" name="Text Box 16">
          <a:extLst>
            <a:ext uri="{FF2B5EF4-FFF2-40B4-BE49-F238E27FC236}">
              <a16:creationId xmlns:a16="http://schemas.microsoft.com/office/drawing/2014/main" id="{EA358D41-F8E2-477A-BBA9-22D172B8D29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4" name="Text Box 17">
          <a:extLst>
            <a:ext uri="{FF2B5EF4-FFF2-40B4-BE49-F238E27FC236}">
              <a16:creationId xmlns:a16="http://schemas.microsoft.com/office/drawing/2014/main" id="{8FA84107-5981-400C-890A-DCD70BFB2781}"/>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5" name="Text Box 18">
          <a:extLst>
            <a:ext uri="{FF2B5EF4-FFF2-40B4-BE49-F238E27FC236}">
              <a16:creationId xmlns:a16="http://schemas.microsoft.com/office/drawing/2014/main" id="{92C4A3E6-8E8E-4F15-9009-70DE6AD29F79}"/>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1796" name="Text Box 15">
          <a:extLst>
            <a:ext uri="{FF2B5EF4-FFF2-40B4-BE49-F238E27FC236}">
              <a16:creationId xmlns:a16="http://schemas.microsoft.com/office/drawing/2014/main" id="{4348BDDE-6828-4A4B-8596-AF60663E7460}"/>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7" name="Text Box 16">
          <a:extLst>
            <a:ext uri="{FF2B5EF4-FFF2-40B4-BE49-F238E27FC236}">
              <a16:creationId xmlns:a16="http://schemas.microsoft.com/office/drawing/2014/main" id="{40C3BE55-C119-4794-A605-85F4E25C4BE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8" name="Text Box 17">
          <a:extLst>
            <a:ext uri="{FF2B5EF4-FFF2-40B4-BE49-F238E27FC236}">
              <a16:creationId xmlns:a16="http://schemas.microsoft.com/office/drawing/2014/main" id="{5FFEDD9A-A004-4675-BED4-20A3A06DC3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9" name="Text Box 18">
          <a:extLst>
            <a:ext uri="{FF2B5EF4-FFF2-40B4-BE49-F238E27FC236}">
              <a16:creationId xmlns:a16="http://schemas.microsoft.com/office/drawing/2014/main" id="{2C2F8F46-6AE4-467E-826F-58047E9A3C2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0" name="Text Box 19">
          <a:extLst>
            <a:ext uri="{FF2B5EF4-FFF2-40B4-BE49-F238E27FC236}">
              <a16:creationId xmlns:a16="http://schemas.microsoft.com/office/drawing/2014/main" id="{FCF14D64-D316-4D35-B572-840C23E971F4}"/>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1" name="Text Box 16">
          <a:extLst>
            <a:ext uri="{FF2B5EF4-FFF2-40B4-BE49-F238E27FC236}">
              <a16:creationId xmlns:a16="http://schemas.microsoft.com/office/drawing/2014/main" id="{8E673930-0D5C-4F42-A85A-B242DE8F68E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2" name="Text Box 17">
          <a:extLst>
            <a:ext uri="{FF2B5EF4-FFF2-40B4-BE49-F238E27FC236}">
              <a16:creationId xmlns:a16="http://schemas.microsoft.com/office/drawing/2014/main" id="{0C84C723-F41F-4B12-BF25-6268781E200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3" name="Text Box 18">
          <a:extLst>
            <a:ext uri="{FF2B5EF4-FFF2-40B4-BE49-F238E27FC236}">
              <a16:creationId xmlns:a16="http://schemas.microsoft.com/office/drawing/2014/main" id="{C1082EA2-AA4F-4793-A798-E8DA21F8BBB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4" name="Text Box 19">
          <a:extLst>
            <a:ext uri="{FF2B5EF4-FFF2-40B4-BE49-F238E27FC236}">
              <a16:creationId xmlns:a16="http://schemas.microsoft.com/office/drawing/2014/main" id="{E61F5DDD-63A4-46BF-A6ED-B5112806AF16}"/>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5" name="Text Box 16">
          <a:extLst>
            <a:ext uri="{FF2B5EF4-FFF2-40B4-BE49-F238E27FC236}">
              <a16:creationId xmlns:a16="http://schemas.microsoft.com/office/drawing/2014/main" id="{9DD75B79-0AF4-419E-8A83-F21BF3EA68E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6" name="Text Box 17">
          <a:extLst>
            <a:ext uri="{FF2B5EF4-FFF2-40B4-BE49-F238E27FC236}">
              <a16:creationId xmlns:a16="http://schemas.microsoft.com/office/drawing/2014/main" id="{BC356D61-E60B-4BAE-A9F6-B119CC67174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7" name="Text Box 18">
          <a:extLst>
            <a:ext uri="{FF2B5EF4-FFF2-40B4-BE49-F238E27FC236}">
              <a16:creationId xmlns:a16="http://schemas.microsoft.com/office/drawing/2014/main" id="{EE132F7A-DF2F-4956-80C8-BA4B86816D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8" name="Text Box 19">
          <a:extLst>
            <a:ext uri="{FF2B5EF4-FFF2-40B4-BE49-F238E27FC236}">
              <a16:creationId xmlns:a16="http://schemas.microsoft.com/office/drawing/2014/main" id="{41288CD5-5B38-49DD-BF14-68FF4302D2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09" name="Text Box 16">
          <a:extLst>
            <a:ext uri="{FF2B5EF4-FFF2-40B4-BE49-F238E27FC236}">
              <a16:creationId xmlns:a16="http://schemas.microsoft.com/office/drawing/2014/main" id="{6CA20DA8-2DD9-40A0-8BD7-15EBCF14611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0" name="Text Box 17">
          <a:extLst>
            <a:ext uri="{FF2B5EF4-FFF2-40B4-BE49-F238E27FC236}">
              <a16:creationId xmlns:a16="http://schemas.microsoft.com/office/drawing/2014/main" id="{E92B7C8C-DA2C-4B0F-B6E1-7DA97F19813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1" name="Text Box 18">
          <a:extLst>
            <a:ext uri="{FF2B5EF4-FFF2-40B4-BE49-F238E27FC236}">
              <a16:creationId xmlns:a16="http://schemas.microsoft.com/office/drawing/2014/main" id="{15F799D9-7255-4EB3-9BA2-137B63184CF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2" name="Text Box 19">
          <a:extLst>
            <a:ext uri="{FF2B5EF4-FFF2-40B4-BE49-F238E27FC236}">
              <a16:creationId xmlns:a16="http://schemas.microsoft.com/office/drawing/2014/main" id="{016DA184-A6EA-4B30-A4E9-BC68732A953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3" name="Text Box 16">
          <a:extLst>
            <a:ext uri="{FF2B5EF4-FFF2-40B4-BE49-F238E27FC236}">
              <a16:creationId xmlns:a16="http://schemas.microsoft.com/office/drawing/2014/main" id="{2DA451D3-392B-4EA7-9309-9A52BACB094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4" name="Text Box 17">
          <a:extLst>
            <a:ext uri="{FF2B5EF4-FFF2-40B4-BE49-F238E27FC236}">
              <a16:creationId xmlns:a16="http://schemas.microsoft.com/office/drawing/2014/main" id="{FE032090-0F99-42D1-83AB-528C93F1745A}"/>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5" name="Text Box 18">
          <a:extLst>
            <a:ext uri="{FF2B5EF4-FFF2-40B4-BE49-F238E27FC236}">
              <a16:creationId xmlns:a16="http://schemas.microsoft.com/office/drawing/2014/main" id="{C3CE04C3-45DC-4819-9625-927FF05AD02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6" name="Text Box 19">
          <a:extLst>
            <a:ext uri="{FF2B5EF4-FFF2-40B4-BE49-F238E27FC236}">
              <a16:creationId xmlns:a16="http://schemas.microsoft.com/office/drawing/2014/main" id="{9742D937-3C6D-4574-B7D6-3620DCC52032}"/>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17" name="Text Box 15">
          <a:extLst>
            <a:ext uri="{FF2B5EF4-FFF2-40B4-BE49-F238E27FC236}">
              <a16:creationId xmlns:a16="http://schemas.microsoft.com/office/drawing/2014/main" id="{118C1C90-8E3B-435C-8DC6-B62117963797}"/>
            </a:ext>
          </a:extLst>
        </xdr:cNvPr>
        <xdr:cNvSpPr txBox="1">
          <a:spLocks noChangeArrowheads="1"/>
        </xdr:cNvSpPr>
      </xdr:nvSpPr>
      <xdr:spPr bwMode="auto">
        <a:xfrm>
          <a:off x="4743450" y="38795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8" name="Text Box 16">
          <a:extLst>
            <a:ext uri="{FF2B5EF4-FFF2-40B4-BE49-F238E27FC236}">
              <a16:creationId xmlns:a16="http://schemas.microsoft.com/office/drawing/2014/main" id="{215615EF-DB80-487D-A083-0887C122026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9" name="Text Box 17">
          <a:extLst>
            <a:ext uri="{FF2B5EF4-FFF2-40B4-BE49-F238E27FC236}">
              <a16:creationId xmlns:a16="http://schemas.microsoft.com/office/drawing/2014/main" id="{D9F0D67C-F4B2-4B3E-BF47-C7897445E1EE}"/>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0" name="Text Box 18">
          <a:extLst>
            <a:ext uri="{FF2B5EF4-FFF2-40B4-BE49-F238E27FC236}">
              <a16:creationId xmlns:a16="http://schemas.microsoft.com/office/drawing/2014/main" id="{F1F4F747-873A-454A-9DA3-83F9E51FB48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1" name="Text Box 19">
          <a:extLst>
            <a:ext uri="{FF2B5EF4-FFF2-40B4-BE49-F238E27FC236}">
              <a16:creationId xmlns:a16="http://schemas.microsoft.com/office/drawing/2014/main" id="{49A6058F-F0AB-4C34-9651-9B658F7B37F5}"/>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89</xdr:row>
      <xdr:rowOff>504825</xdr:rowOff>
    </xdr:from>
    <xdr:ext cx="95250" cy="442269"/>
    <xdr:sp macro="" textlink="">
      <xdr:nvSpPr>
        <xdr:cNvPr id="1822" name="Text Box 15">
          <a:extLst>
            <a:ext uri="{FF2B5EF4-FFF2-40B4-BE49-F238E27FC236}">
              <a16:creationId xmlns:a16="http://schemas.microsoft.com/office/drawing/2014/main" id="{6C6D2924-FC68-4179-BCA0-3A113D25605E}"/>
            </a:ext>
          </a:extLst>
        </xdr:cNvPr>
        <xdr:cNvSpPr txBox="1">
          <a:spLocks noChangeArrowheads="1"/>
        </xdr:cNvSpPr>
      </xdr:nvSpPr>
      <xdr:spPr bwMode="auto">
        <a:xfrm>
          <a:off x="14363700" y="38795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3" name="Text Box 16">
          <a:extLst>
            <a:ext uri="{FF2B5EF4-FFF2-40B4-BE49-F238E27FC236}">
              <a16:creationId xmlns:a16="http://schemas.microsoft.com/office/drawing/2014/main" id="{FD7C228B-181F-4921-BC5D-A49EFC5142C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4" name="Text Box 17">
          <a:extLst>
            <a:ext uri="{FF2B5EF4-FFF2-40B4-BE49-F238E27FC236}">
              <a16:creationId xmlns:a16="http://schemas.microsoft.com/office/drawing/2014/main" id="{E480BDD4-2E71-4AE3-A5EF-E3D0F302122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5" name="Text Box 18">
          <a:extLst>
            <a:ext uri="{FF2B5EF4-FFF2-40B4-BE49-F238E27FC236}">
              <a16:creationId xmlns:a16="http://schemas.microsoft.com/office/drawing/2014/main" id="{5A1CB2CB-E5C5-4DD9-97EB-CA727763A3D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6" name="Text Box 16">
          <a:extLst>
            <a:ext uri="{FF2B5EF4-FFF2-40B4-BE49-F238E27FC236}">
              <a16:creationId xmlns:a16="http://schemas.microsoft.com/office/drawing/2014/main" id="{BD9B3CE0-F4B5-4BF5-9B79-AAA886547FBF}"/>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7" name="Text Box 17">
          <a:extLst>
            <a:ext uri="{FF2B5EF4-FFF2-40B4-BE49-F238E27FC236}">
              <a16:creationId xmlns:a16="http://schemas.microsoft.com/office/drawing/2014/main" id="{6E979003-F213-4812-BE2F-96D55796689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8" name="Text Box 18">
          <a:extLst>
            <a:ext uri="{FF2B5EF4-FFF2-40B4-BE49-F238E27FC236}">
              <a16:creationId xmlns:a16="http://schemas.microsoft.com/office/drawing/2014/main" id="{F5761240-17B6-4812-BA49-E349CDCB32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9" name="Text Box 19">
          <a:extLst>
            <a:ext uri="{FF2B5EF4-FFF2-40B4-BE49-F238E27FC236}">
              <a16:creationId xmlns:a16="http://schemas.microsoft.com/office/drawing/2014/main" id="{B2F5FB4B-FAEF-4F64-B044-D5A023F1FE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0" name="Text Box 16">
          <a:extLst>
            <a:ext uri="{FF2B5EF4-FFF2-40B4-BE49-F238E27FC236}">
              <a16:creationId xmlns:a16="http://schemas.microsoft.com/office/drawing/2014/main" id="{0461D92C-BDC0-4EC0-A1EA-59E7E04325F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1" name="Text Box 17">
          <a:extLst>
            <a:ext uri="{FF2B5EF4-FFF2-40B4-BE49-F238E27FC236}">
              <a16:creationId xmlns:a16="http://schemas.microsoft.com/office/drawing/2014/main" id="{BC6C92E4-C81E-49E3-9C67-1B9774F80D4C}"/>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2" name="Text Box 18">
          <a:extLst>
            <a:ext uri="{FF2B5EF4-FFF2-40B4-BE49-F238E27FC236}">
              <a16:creationId xmlns:a16="http://schemas.microsoft.com/office/drawing/2014/main" id="{8D828DA6-61A9-49EC-9CB2-5969394CB87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3" name="Text Box 19">
          <a:extLst>
            <a:ext uri="{FF2B5EF4-FFF2-40B4-BE49-F238E27FC236}">
              <a16:creationId xmlns:a16="http://schemas.microsoft.com/office/drawing/2014/main" id="{B919CC84-DEA8-45E4-AFFD-D4B9C3CB8D3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34" name="Text Box 15">
          <a:extLst>
            <a:ext uri="{FF2B5EF4-FFF2-40B4-BE49-F238E27FC236}">
              <a16:creationId xmlns:a16="http://schemas.microsoft.com/office/drawing/2014/main" id="{B1688247-34D3-4DF3-A0BE-CEBBD74F9076}"/>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1835" name="Text Box 15">
          <a:extLst>
            <a:ext uri="{FF2B5EF4-FFF2-40B4-BE49-F238E27FC236}">
              <a16:creationId xmlns:a16="http://schemas.microsoft.com/office/drawing/2014/main" id="{F249F0FA-D54A-42A1-A921-69935505789A}"/>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36" name="Text Box 15">
          <a:extLst>
            <a:ext uri="{FF2B5EF4-FFF2-40B4-BE49-F238E27FC236}">
              <a16:creationId xmlns:a16="http://schemas.microsoft.com/office/drawing/2014/main" id="{555A69CF-2D73-4A69-BB3E-61D55DD1F9DA}"/>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37" name="Text Box 15">
          <a:extLst>
            <a:ext uri="{FF2B5EF4-FFF2-40B4-BE49-F238E27FC236}">
              <a16:creationId xmlns:a16="http://schemas.microsoft.com/office/drawing/2014/main" id="{1941C1D5-7AEA-475B-8141-446CA86B5AE2}"/>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38" name="Text Box 15">
          <a:extLst>
            <a:ext uri="{FF2B5EF4-FFF2-40B4-BE49-F238E27FC236}">
              <a16:creationId xmlns:a16="http://schemas.microsoft.com/office/drawing/2014/main" id="{27360C48-2157-4ADE-A7AE-CD03747DFA8A}"/>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1839" name="Text Box 15">
          <a:extLst>
            <a:ext uri="{FF2B5EF4-FFF2-40B4-BE49-F238E27FC236}">
              <a16:creationId xmlns:a16="http://schemas.microsoft.com/office/drawing/2014/main" id="{AE6A8D3C-FD60-4B68-B657-244C1CF7F2AD}"/>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0" name="Text Box 16">
          <a:extLst>
            <a:ext uri="{FF2B5EF4-FFF2-40B4-BE49-F238E27FC236}">
              <a16:creationId xmlns:a16="http://schemas.microsoft.com/office/drawing/2014/main" id="{EF4E4D3B-A5AE-4419-85CC-7720973AE31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1" name="Text Box 17">
          <a:extLst>
            <a:ext uri="{FF2B5EF4-FFF2-40B4-BE49-F238E27FC236}">
              <a16:creationId xmlns:a16="http://schemas.microsoft.com/office/drawing/2014/main" id="{68716484-09CE-4490-BCC9-4412D08900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2" name="Text Box 18">
          <a:extLst>
            <a:ext uri="{FF2B5EF4-FFF2-40B4-BE49-F238E27FC236}">
              <a16:creationId xmlns:a16="http://schemas.microsoft.com/office/drawing/2014/main" id="{1D17A578-4586-47AA-BD3C-7D4848C68CA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3" name="Text Box 19">
          <a:extLst>
            <a:ext uri="{FF2B5EF4-FFF2-40B4-BE49-F238E27FC236}">
              <a16:creationId xmlns:a16="http://schemas.microsoft.com/office/drawing/2014/main" id="{3FA7151F-BD4A-4F85-B013-0BE08820502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4" name="Text Box 16">
          <a:extLst>
            <a:ext uri="{FF2B5EF4-FFF2-40B4-BE49-F238E27FC236}">
              <a16:creationId xmlns:a16="http://schemas.microsoft.com/office/drawing/2014/main" id="{5BDD282E-25A1-4804-AECC-F238B59819CA}"/>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5" name="Text Box 17">
          <a:extLst>
            <a:ext uri="{FF2B5EF4-FFF2-40B4-BE49-F238E27FC236}">
              <a16:creationId xmlns:a16="http://schemas.microsoft.com/office/drawing/2014/main" id="{8C01846A-2C4F-496D-A455-85C55B8C0B7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6" name="Text Box 18">
          <a:extLst>
            <a:ext uri="{FF2B5EF4-FFF2-40B4-BE49-F238E27FC236}">
              <a16:creationId xmlns:a16="http://schemas.microsoft.com/office/drawing/2014/main" id="{DB97B55F-8707-4400-B462-05D0F55200E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7" name="Text Box 19">
          <a:extLst>
            <a:ext uri="{FF2B5EF4-FFF2-40B4-BE49-F238E27FC236}">
              <a16:creationId xmlns:a16="http://schemas.microsoft.com/office/drawing/2014/main" id="{68785C70-F57B-456F-8E88-D9B6428E6BE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8" name="Text Box 16">
          <a:extLst>
            <a:ext uri="{FF2B5EF4-FFF2-40B4-BE49-F238E27FC236}">
              <a16:creationId xmlns:a16="http://schemas.microsoft.com/office/drawing/2014/main" id="{B1CC0EAE-2C2C-407D-B505-F5B96F742096}"/>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9" name="Text Box 17">
          <a:extLst>
            <a:ext uri="{FF2B5EF4-FFF2-40B4-BE49-F238E27FC236}">
              <a16:creationId xmlns:a16="http://schemas.microsoft.com/office/drawing/2014/main" id="{8BFE5853-9424-4362-83E5-6C011607DADC}"/>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0" name="Text Box 18">
          <a:extLst>
            <a:ext uri="{FF2B5EF4-FFF2-40B4-BE49-F238E27FC236}">
              <a16:creationId xmlns:a16="http://schemas.microsoft.com/office/drawing/2014/main" id="{993C1936-5857-4FF2-B7E0-48D62952C99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1" name="Text Box 19">
          <a:extLst>
            <a:ext uri="{FF2B5EF4-FFF2-40B4-BE49-F238E27FC236}">
              <a16:creationId xmlns:a16="http://schemas.microsoft.com/office/drawing/2014/main" id="{2DE19FE4-E586-437C-8C5B-3E897602D9A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52" name="Text Box 15">
          <a:extLst>
            <a:ext uri="{FF2B5EF4-FFF2-40B4-BE49-F238E27FC236}">
              <a16:creationId xmlns:a16="http://schemas.microsoft.com/office/drawing/2014/main" id="{C4FB464F-DAB9-4DEB-8F13-F0D29BED6CF6}"/>
            </a:ext>
          </a:extLst>
        </xdr:cNvPr>
        <xdr:cNvSpPr txBox="1">
          <a:spLocks noChangeArrowheads="1"/>
        </xdr:cNvSpPr>
      </xdr:nvSpPr>
      <xdr:spPr bwMode="auto">
        <a:xfrm>
          <a:off x="4743450" y="410241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3" name="Text Box 16">
          <a:extLst>
            <a:ext uri="{FF2B5EF4-FFF2-40B4-BE49-F238E27FC236}">
              <a16:creationId xmlns:a16="http://schemas.microsoft.com/office/drawing/2014/main" id="{AF720FB2-3B3D-4276-B660-6213551900A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4" name="Text Box 17">
          <a:extLst>
            <a:ext uri="{FF2B5EF4-FFF2-40B4-BE49-F238E27FC236}">
              <a16:creationId xmlns:a16="http://schemas.microsoft.com/office/drawing/2014/main" id="{B2F3124A-1229-441B-A2BE-F68B5805BEB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5" name="Text Box 18">
          <a:extLst>
            <a:ext uri="{FF2B5EF4-FFF2-40B4-BE49-F238E27FC236}">
              <a16:creationId xmlns:a16="http://schemas.microsoft.com/office/drawing/2014/main" id="{7A07C2B2-A3AA-4814-A551-5D43688DBF7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6" name="Text Box 19">
          <a:extLst>
            <a:ext uri="{FF2B5EF4-FFF2-40B4-BE49-F238E27FC236}">
              <a16:creationId xmlns:a16="http://schemas.microsoft.com/office/drawing/2014/main" id="{D6633A3D-62F7-4320-ACF3-D17A27E05A1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95</xdr:row>
      <xdr:rowOff>504825</xdr:rowOff>
    </xdr:from>
    <xdr:ext cx="95250" cy="442269"/>
    <xdr:sp macro="" textlink="">
      <xdr:nvSpPr>
        <xdr:cNvPr id="1857" name="Text Box 15">
          <a:extLst>
            <a:ext uri="{FF2B5EF4-FFF2-40B4-BE49-F238E27FC236}">
              <a16:creationId xmlns:a16="http://schemas.microsoft.com/office/drawing/2014/main" id="{9EA96AB4-6CAC-4755-8F76-E672A654CE9C}"/>
            </a:ext>
          </a:extLst>
        </xdr:cNvPr>
        <xdr:cNvSpPr txBox="1">
          <a:spLocks noChangeArrowheads="1"/>
        </xdr:cNvSpPr>
      </xdr:nvSpPr>
      <xdr:spPr bwMode="auto">
        <a:xfrm>
          <a:off x="14363700" y="410241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8" name="Text Box 16">
          <a:extLst>
            <a:ext uri="{FF2B5EF4-FFF2-40B4-BE49-F238E27FC236}">
              <a16:creationId xmlns:a16="http://schemas.microsoft.com/office/drawing/2014/main" id="{E52A042D-12C2-4D3A-9393-AAED04B81C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9" name="Text Box 17">
          <a:extLst>
            <a:ext uri="{FF2B5EF4-FFF2-40B4-BE49-F238E27FC236}">
              <a16:creationId xmlns:a16="http://schemas.microsoft.com/office/drawing/2014/main" id="{A315F839-C3B4-4D07-B733-50809A6321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60" name="Text Box 18">
          <a:extLst>
            <a:ext uri="{FF2B5EF4-FFF2-40B4-BE49-F238E27FC236}">
              <a16:creationId xmlns:a16="http://schemas.microsoft.com/office/drawing/2014/main" id="{CA534D03-BB57-4B97-9F98-66EE30255F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1" name="Text Box 16">
          <a:extLst>
            <a:ext uri="{FF2B5EF4-FFF2-40B4-BE49-F238E27FC236}">
              <a16:creationId xmlns:a16="http://schemas.microsoft.com/office/drawing/2014/main" id="{ABC52823-6879-4C53-8E64-5BEECE39CEE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2" name="Text Box 17">
          <a:extLst>
            <a:ext uri="{FF2B5EF4-FFF2-40B4-BE49-F238E27FC236}">
              <a16:creationId xmlns:a16="http://schemas.microsoft.com/office/drawing/2014/main" id="{FE48580D-095D-4AE2-A253-E318B6E2D3E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3" name="Text Box 18">
          <a:extLst>
            <a:ext uri="{FF2B5EF4-FFF2-40B4-BE49-F238E27FC236}">
              <a16:creationId xmlns:a16="http://schemas.microsoft.com/office/drawing/2014/main" id="{D0731DA8-B779-491D-8E22-8D7159A36D8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4" name="Text Box 19">
          <a:extLst>
            <a:ext uri="{FF2B5EF4-FFF2-40B4-BE49-F238E27FC236}">
              <a16:creationId xmlns:a16="http://schemas.microsoft.com/office/drawing/2014/main" id="{1AA64BA9-309A-49B4-8F49-D1B6FFE43ABD}"/>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5" name="Text Box 16">
          <a:extLst>
            <a:ext uri="{FF2B5EF4-FFF2-40B4-BE49-F238E27FC236}">
              <a16:creationId xmlns:a16="http://schemas.microsoft.com/office/drawing/2014/main" id="{83629B10-B14A-41EC-9FD5-C0EE16697A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6" name="Text Box 17">
          <a:extLst>
            <a:ext uri="{FF2B5EF4-FFF2-40B4-BE49-F238E27FC236}">
              <a16:creationId xmlns:a16="http://schemas.microsoft.com/office/drawing/2014/main" id="{9553E5F6-3CD5-4CD2-8CAE-B90B535D3C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7" name="Text Box 18">
          <a:extLst>
            <a:ext uri="{FF2B5EF4-FFF2-40B4-BE49-F238E27FC236}">
              <a16:creationId xmlns:a16="http://schemas.microsoft.com/office/drawing/2014/main" id="{48131809-11E4-4CE2-BFDC-A8A08B2E4F0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8" name="Text Box 19">
          <a:extLst>
            <a:ext uri="{FF2B5EF4-FFF2-40B4-BE49-F238E27FC236}">
              <a16:creationId xmlns:a16="http://schemas.microsoft.com/office/drawing/2014/main" id="{7A00851C-3275-4985-A2D1-61FC81B1ACA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69" name="Text Box 16">
          <a:extLst>
            <a:ext uri="{FF2B5EF4-FFF2-40B4-BE49-F238E27FC236}">
              <a16:creationId xmlns:a16="http://schemas.microsoft.com/office/drawing/2014/main" id="{5FD9191A-1066-4B0B-9DD0-8EEA308DC96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0" name="Text Box 17">
          <a:extLst>
            <a:ext uri="{FF2B5EF4-FFF2-40B4-BE49-F238E27FC236}">
              <a16:creationId xmlns:a16="http://schemas.microsoft.com/office/drawing/2014/main" id="{9846EF1F-6FAA-4C47-AB96-1662BF5472D1}"/>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1" name="Text Box 18">
          <a:extLst>
            <a:ext uri="{FF2B5EF4-FFF2-40B4-BE49-F238E27FC236}">
              <a16:creationId xmlns:a16="http://schemas.microsoft.com/office/drawing/2014/main" id="{64BAD77B-AF5F-480C-9ABC-CDC9827467E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2" name="Text Box 19">
          <a:extLst>
            <a:ext uri="{FF2B5EF4-FFF2-40B4-BE49-F238E27FC236}">
              <a16:creationId xmlns:a16="http://schemas.microsoft.com/office/drawing/2014/main" id="{112D4C94-75FA-48FA-A174-9CBC96B434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873" name="Text Box 15">
          <a:extLst>
            <a:ext uri="{FF2B5EF4-FFF2-40B4-BE49-F238E27FC236}">
              <a16:creationId xmlns:a16="http://schemas.microsoft.com/office/drawing/2014/main" id="{36CED0F9-4842-42FB-88D9-3559D65E5D39}"/>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4" name="Text Box 16">
          <a:extLst>
            <a:ext uri="{FF2B5EF4-FFF2-40B4-BE49-F238E27FC236}">
              <a16:creationId xmlns:a16="http://schemas.microsoft.com/office/drawing/2014/main" id="{7976100C-F182-418D-8709-8807DCB9F1D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5" name="Text Box 17">
          <a:extLst>
            <a:ext uri="{FF2B5EF4-FFF2-40B4-BE49-F238E27FC236}">
              <a16:creationId xmlns:a16="http://schemas.microsoft.com/office/drawing/2014/main" id="{5CE76324-9528-4FC2-8EEE-24CD72A5726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6" name="Text Box 18">
          <a:extLst>
            <a:ext uri="{FF2B5EF4-FFF2-40B4-BE49-F238E27FC236}">
              <a16:creationId xmlns:a16="http://schemas.microsoft.com/office/drawing/2014/main" id="{268508BB-0EF2-48C3-92B9-01279593DF4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7" name="Text Box 19">
          <a:extLst>
            <a:ext uri="{FF2B5EF4-FFF2-40B4-BE49-F238E27FC236}">
              <a16:creationId xmlns:a16="http://schemas.microsoft.com/office/drawing/2014/main" id="{479FA212-43D2-4BA0-B3EC-D2D88823EDDC}"/>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1878" name="Text Box 15">
          <a:extLst>
            <a:ext uri="{FF2B5EF4-FFF2-40B4-BE49-F238E27FC236}">
              <a16:creationId xmlns:a16="http://schemas.microsoft.com/office/drawing/2014/main" id="{5F852E3B-37B3-4FD2-944B-7E9E494100A3}"/>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79" name="Text Box 16">
          <a:extLst>
            <a:ext uri="{FF2B5EF4-FFF2-40B4-BE49-F238E27FC236}">
              <a16:creationId xmlns:a16="http://schemas.microsoft.com/office/drawing/2014/main" id="{97CF72CA-D9C5-4A6B-A3D7-70AAC0005DA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0" name="Text Box 17">
          <a:extLst>
            <a:ext uri="{FF2B5EF4-FFF2-40B4-BE49-F238E27FC236}">
              <a16:creationId xmlns:a16="http://schemas.microsoft.com/office/drawing/2014/main" id="{DF7234B4-50DB-44EA-8200-6F9266C1943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1" name="Text Box 18">
          <a:extLst>
            <a:ext uri="{FF2B5EF4-FFF2-40B4-BE49-F238E27FC236}">
              <a16:creationId xmlns:a16="http://schemas.microsoft.com/office/drawing/2014/main" id="{5735EC45-57C2-4195-BA6C-51B2C2176C7A}"/>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2" name="Text Box 19">
          <a:extLst>
            <a:ext uri="{FF2B5EF4-FFF2-40B4-BE49-F238E27FC236}">
              <a16:creationId xmlns:a16="http://schemas.microsoft.com/office/drawing/2014/main" id="{31100C6D-1054-4510-862D-3E69579531D8}"/>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883" name="Text Box 15">
          <a:extLst>
            <a:ext uri="{FF2B5EF4-FFF2-40B4-BE49-F238E27FC236}">
              <a16:creationId xmlns:a16="http://schemas.microsoft.com/office/drawing/2014/main" id="{117EC32F-0D0F-40D5-B33A-A1CB462B0D6C}"/>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884" name="Text Box 15">
          <a:extLst>
            <a:ext uri="{FF2B5EF4-FFF2-40B4-BE49-F238E27FC236}">
              <a16:creationId xmlns:a16="http://schemas.microsoft.com/office/drawing/2014/main" id="{B53A72AD-5D72-4B4E-BEA0-AFD7E3CD34ED}"/>
            </a:ext>
          </a:extLst>
        </xdr:cNvPr>
        <xdr:cNvSpPr txBox="1">
          <a:spLocks noChangeArrowheads="1"/>
        </xdr:cNvSpPr>
      </xdr:nvSpPr>
      <xdr:spPr bwMode="auto">
        <a:xfrm>
          <a:off x="4743450" y="432530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5" name="Text Box 16">
          <a:extLst>
            <a:ext uri="{FF2B5EF4-FFF2-40B4-BE49-F238E27FC236}">
              <a16:creationId xmlns:a16="http://schemas.microsoft.com/office/drawing/2014/main" id="{ECF38C51-F0F1-4EE4-A460-965182C7C24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6" name="Text Box 17">
          <a:extLst>
            <a:ext uri="{FF2B5EF4-FFF2-40B4-BE49-F238E27FC236}">
              <a16:creationId xmlns:a16="http://schemas.microsoft.com/office/drawing/2014/main" id="{081A5A26-4969-4E12-831A-0CC014F8C42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7" name="Text Box 18">
          <a:extLst>
            <a:ext uri="{FF2B5EF4-FFF2-40B4-BE49-F238E27FC236}">
              <a16:creationId xmlns:a16="http://schemas.microsoft.com/office/drawing/2014/main" id="{F92DD8C0-D547-47A4-B9D9-0038D6C9423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8" name="Text Box 19">
          <a:extLst>
            <a:ext uri="{FF2B5EF4-FFF2-40B4-BE49-F238E27FC236}">
              <a16:creationId xmlns:a16="http://schemas.microsoft.com/office/drawing/2014/main" id="{ED37D89B-A2F2-45FD-AB9B-6E0D20970D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889" name="Text Box 15">
          <a:extLst>
            <a:ext uri="{FF2B5EF4-FFF2-40B4-BE49-F238E27FC236}">
              <a16:creationId xmlns:a16="http://schemas.microsoft.com/office/drawing/2014/main" id="{AE5F5277-7CFD-4619-9823-B0BFB5F10AB4}"/>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890" name="Text Box 15">
          <a:extLst>
            <a:ext uri="{FF2B5EF4-FFF2-40B4-BE49-F238E27FC236}">
              <a16:creationId xmlns:a16="http://schemas.microsoft.com/office/drawing/2014/main" id="{A38F3B0C-C43F-4E48-86E4-B02B17B2BF29}"/>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101</xdr:row>
      <xdr:rowOff>504825</xdr:rowOff>
    </xdr:from>
    <xdr:ext cx="95250" cy="442269"/>
    <xdr:sp macro="" textlink="">
      <xdr:nvSpPr>
        <xdr:cNvPr id="1891" name="Text Box 15">
          <a:extLst>
            <a:ext uri="{FF2B5EF4-FFF2-40B4-BE49-F238E27FC236}">
              <a16:creationId xmlns:a16="http://schemas.microsoft.com/office/drawing/2014/main" id="{BBB9568B-5AAB-4B96-BD53-49216A66EF5A}"/>
            </a:ext>
          </a:extLst>
        </xdr:cNvPr>
        <xdr:cNvSpPr txBox="1">
          <a:spLocks noChangeArrowheads="1"/>
        </xdr:cNvSpPr>
      </xdr:nvSpPr>
      <xdr:spPr bwMode="auto">
        <a:xfrm>
          <a:off x="14363700" y="432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2" name="Text Box 16">
          <a:extLst>
            <a:ext uri="{FF2B5EF4-FFF2-40B4-BE49-F238E27FC236}">
              <a16:creationId xmlns:a16="http://schemas.microsoft.com/office/drawing/2014/main" id="{F99A3129-0EC5-46D5-8ED6-50D6DBE67CA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3" name="Text Box 17">
          <a:extLst>
            <a:ext uri="{FF2B5EF4-FFF2-40B4-BE49-F238E27FC236}">
              <a16:creationId xmlns:a16="http://schemas.microsoft.com/office/drawing/2014/main" id="{B3FD2035-3102-415D-89F3-0912ABD045F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4" name="Text Box 18">
          <a:extLst>
            <a:ext uri="{FF2B5EF4-FFF2-40B4-BE49-F238E27FC236}">
              <a16:creationId xmlns:a16="http://schemas.microsoft.com/office/drawing/2014/main" id="{1AE6EA14-0CD4-4856-BBF4-4D1862BEBC3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1895" name="Text Box 15">
          <a:extLst>
            <a:ext uri="{FF2B5EF4-FFF2-40B4-BE49-F238E27FC236}">
              <a16:creationId xmlns:a16="http://schemas.microsoft.com/office/drawing/2014/main" id="{EB328A3C-4768-47CE-A84A-B3E4A92B04CA}"/>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6" name="Text Box 16">
          <a:extLst>
            <a:ext uri="{FF2B5EF4-FFF2-40B4-BE49-F238E27FC236}">
              <a16:creationId xmlns:a16="http://schemas.microsoft.com/office/drawing/2014/main" id="{62FB7553-34CB-4B12-9DBA-13E3C8EF370A}"/>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7" name="Text Box 17">
          <a:extLst>
            <a:ext uri="{FF2B5EF4-FFF2-40B4-BE49-F238E27FC236}">
              <a16:creationId xmlns:a16="http://schemas.microsoft.com/office/drawing/2014/main" id="{FF117C7F-61CE-40DD-BDAA-DEC6A33C457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8" name="Text Box 18">
          <a:extLst>
            <a:ext uri="{FF2B5EF4-FFF2-40B4-BE49-F238E27FC236}">
              <a16:creationId xmlns:a16="http://schemas.microsoft.com/office/drawing/2014/main" id="{4304B9DB-14AD-4F71-9DF0-A750E541BB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9" name="Text Box 19">
          <a:extLst>
            <a:ext uri="{FF2B5EF4-FFF2-40B4-BE49-F238E27FC236}">
              <a16:creationId xmlns:a16="http://schemas.microsoft.com/office/drawing/2014/main" id="{2226010B-CF62-4667-A9AD-D17FC08F2C0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0" name="Text Box 16">
          <a:extLst>
            <a:ext uri="{FF2B5EF4-FFF2-40B4-BE49-F238E27FC236}">
              <a16:creationId xmlns:a16="http://schemas.microsoft.com/office/drawing/2014/main" id="{503A2290-ED1F-4C9C-AB70-14BA419FA85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1" name="Text Box 17">
          <a:extLst>
            <a:ext uri="{FF2B5EF4-FFF2-40B4-BE49-F238E27FC236}">
              <a16:creationId xmlns:a16="http://schemas.microsoft.com/office/drawing/2014/main" id="{5348B4B9-11FE-43C9-8053-C2C9F29DF50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2" name="Text Box 18">
          <a:extLst>
            <a:ext uri="{FF2B5EF4-FFF2-40B4-BE49-F238E27FC236}">
              <a16:creationId xmlns:a16="http://schemas.microsoft.com/office/drawing/2014/main" id="{34904C66-F047-463C-8683-3260E32FD12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3" name="Text Box 19">
          <a:extLst>
            <a:ext uri="{FF2B5EF4-FFF2-40B4-BE49-F238E27FC236}">
              <a16:creationId xmlns:a16="http://schemas.microsoft.com/office/drawing/2014/main" id="{6EF07EED-0057-47E6-865F-8A7DFE7C517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4" name="Text Box 16">
          <a:extLst>
            <a:ext uri="{FF2B5EF4-FFF2-40B4-BE49-F238E27FC236}">
              <a16:creationId xmlns:a16="http://schemas.microsoft.com/office/drawing/2014/main" id="{6125F84C-6FB1-4645-B81D-DFC9C00F5D2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5" name="Text Box 17">
          <a:extLst>
            <a:ext uri="{FF2B5EF4-FFF2-40B4-BE49-F238E27FC236}">
              <a16:creationId xmlns:a16="http://schemas.microsoft.com/office/drawing/2014/main" id="{D07F22A1-F3C7-47CF-9675-DB11E76C58F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6" name="Text Box 18">
          <a:extLst>
            <a:ext uri="{FF2B5EF4-FFF2-40B4-BE49-F238E27FC236}">
              <a16:creationId xmlns:a16="http://schemas.microsoft.com/office/drawing/2014/main" id="{02DCE048-6325-48EF-9A5F-25E75E31746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7" name="Text Box 19">
          <a:extLst>
            <a:ext uri="{FF2B5EF4-FFF2-40B4-BE49-F238E27FC236}">
              <a16:creationId xmlns:a16="http://schemas.microsoft.com/office/drawing/2014/main" id="{AF13B052-C2CD-4CD4-AB8F-976C5DBCE91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8" name="Text Box 16">
          <a:extLst>
            <a:ext uri="{FF2B5EF4-FFF2-40B4-BE49-F238E27FC236}">
              <a16:creationId xmlns:a16="http://schemas.microsoft.com/office/drawing/2014/main" id="{EC61AB34-E2E1-4D58-826D-72B8A74EAA2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9" name="Text Box 17">
          <a:extLst>
            <a:ext uri="{FF2B5EF4-FFF2-40B4-BE49-F238E27FC236}">
              <a16:creationId xmlns:a16="http://schemas.microsoft.com/office/drawing/2014/main" id="{D48DAAAD-D7E9-4D1D-BD1D-8E039275436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0" name="Text Box 18">
          <a:extLst>
            <a:ext uri="{FF2B5EF4-FFF2-40B4-BE49-F238E27FC236}">
              <a16:creationId xmlns:a16="http://schemas.microsoft.com/office/drawing/2014/main" id="{EE7152DB-F3FE-4D46-9DB0-9170CAB0F9A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1" name="Text Box 19">
          <a:extLst>
            <a:ext uri="{FF2B5EF4-FFF2-40B4-BE49-F238E27FC236}">
              <a16:creationId xmlns:a16="http://schemas.microsoft.com/office/drawing/2014/main" id="{3C73FDD4-C357-40B9-80D2-E7C37980765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2" name="Text Box 16">
          <a:extLst>
            <a:ext uri="{FF2B5EF4-FFF2-40B4-BE49-F238E27FC236}">
              <a16:creationId xmlns:a16="http://schemas.microsoft.com/office/drawing/2014/main" id="{D429A344-1614-4DF1-B245-3FB1CD7C83D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3" name="Text Box 17">
          <a:extLst>
            <a:ext uri="{FF2B5EF4-FFF2-40B4-BE49-F238E27FC236}">
              <a16:creationId xmlns:a16="http://schemas.microsoft.com/office/drawing/2014/main" id="{99497E5A-0DBD-4BD9-A7D4-CE8A2E948C0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4" name="Text Box 18">
          <a:extLst>
            <a:ext uri="{FF2B5EF4-FFF2-40B4-BE49-F238E27FC236}">
              <a16:creationId xmlns:a16="http://schemas.microsoft.com/office/drawing/2014/main" id="{D71321CC-2E1F-4020-A209-3286B4728892}"/>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5" name="Text Box 19">
          <a:extLst>
            <a:ext uri="{FF2B5EF4-FFF2-40B4-BE49-F238E27FC236}">
              <a16:creationId xmlns:a16="http://schemas.microsoft.com/office/drawing/2014/main" id="{D99636DC-1029-4AFC-84B1-2721287BF19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16" name="Text Box 15">
          <a:extLst>
            <a:ext uri="{FF2B5EF4-FFF2-40B4-BE49-F238E27FC236}">
              <a16:creationId xmlns:a16="http://schemas.microsoft.com/office/drawing/2014/main" id="{DA78FB57-AFED-4EE7-BEF4-B707D118EEDC}"/>
            </a:ext>
          </a:extLst>
        </xdr:cNvPr>
        <xdr:cNvSpPr txBox="1">
          <a:spLocks noChangeArrowheads="1"/>
        </xdr:cNvSpPr>
      </xdr:nvSpPr>
      <xdr:spPr bwMode="auto">
        <a:xfrm>
          <a:off x="4743450" y="454818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7" name="Text Box 16">
          <a:extLst>
            <a:ext uri="{FF2B5EF4-FFF2-40B4-BE49-F238E27FC236}">
              <a16:creationId xmlns:a16="http://schemas.microsoft.com/office/drawing/2014/main" id="{EE4E39B0-39F8-42A0-9540-37F5B8EB1788}"/>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8" name="Text Box 17">
          <a:extLst>
            <a:ext uri="{FF2B5EF4-FFF2-40B4-BE49-F238E27FC236}">
              <a16:creationId xmlns:a16="http://schemas.microsoft.com/office/drawing/2014/main" id="{D5C1D601-FA56-40B9-8D57-E92FC96539A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9" name="Text Box 18">
          <a:extLst>
            <a:ext uri="{FF2B5EF4-FFF2-40B4-BE49-F238E27FC236}">
              <a16:creationId xmlns:a16="http://schemas.microsoft.com/office/drawing/2014/main" id="{2CFA1CB8-F216-4C6F-9BDE-6677125312D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20" name="Text Box 19">
          <a:extLst>
            <a:ext uri="{FF2B5EF4-FFF2-40B4-BE49-F238E27FC236}">
              <a16:creationId xmlns:a16="http://schemas.microsoft.com/office/drawing/2014/main" id="{292EBCE3-F87F-4AB6-9660-660B4ABC83A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107</xdr:row>
      <xdr:rowOff>504825</xdr:rowOff>
    </xdr:from>
    <xdr:ext cx="95250" cy="442269"/>
    <xdr:sp macro="" textlink="">
      <xdr:nvSpPr>
        <xdr:cNvPr id="1921" name="Text Box 15">
          <a:extLst>
            <a:ext uri="{FF2B5EF4-FFF2-40B4-BE49-F238E27FC236}">
              <a16:creationId xmlns:a16="http://schemas.microsoft.com/office/drawing/2014/main" id="{87B69A0E-4EF4-4EB0-96FE-006B22777890}"/>
            </a:ext>
          </a:extLst>
        </xdr:cNvPr>
        <xdr:cNvSpPr txBox="1">
          <a:spLocks noChangeArrowheads="1"/>
        </xdr:cNvSpPr>
      </xdr:nvSpPr>
      <xdr:spPr bwMode="auto">
        <a:xfrm>
          <a:off x="14363700" y="45481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2" name="Text Box 16">
          <a:extLst>
            <a:ext uri="{FF2B5EF4-FFF2-40B4-BE49-F238E27FC236}">
              <a16:creationId xmlns:a16="http://schemas.microsoft.com/office/drawing/2014/main" id="{772DD5D1-3386-473E-9430-39FFFB6BA6CC}"/>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3" name="Text Box 17">
          <a:extLst>
            <a:ext uri="{FF2B5EF4-FFF2-40B4-BE49-F238E27FC236}">
              <a16:creationId xmlns:a16="http://schemas.microsoft.com/office/drawing/2014/main" id="{F5761966-D920-4632-B4A7-EB933387348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4" name="Text Box 18">
          <a:extLst>
            <a:ext uri="{FF2B5EF4-FFF2-40B4-BE49-F238E27FC236}">
              <a16:creationId xmlns:a16="http://schemas.microsoft.com/office/drawing/2014/main" id="{9FE45F99-0473-451F-B586-E2EBE01499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5" name="Text Box 16">
          <a:extLst>
            <a:ext uri="{FF2B5EF4-FFF2-40B4-BE49-F238E27FC236}">
              <a16:creationId xmlns:a16="http://schemas.microsoft.com/office/drawing/2014/main" id="{A5210F59-2B93-4835-9F45-F5339B88F2E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6" name="Text Box 17">
          <a:extLst>
            <a:ext uri="{FF2B5EF4-FFF2-40B4-BE49-F238E27FC236}">
              <a16:creationId xmlns:a16="http://schemas.microsoft.com/office/drawing/2014/main" id="{271DF02D-7AAA-4FAA-9A1F-F0D249FE69F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7" name="Text Box 18">
          <a:extLst>
            <a:ext uri="{FF2B5EF4-FFF2-40B4-BE49-F238E27FC236}">
              <a16:creationId xmlns:a16="http://schemas.microsoft.com/office/drawing/2014/main" id="{4A91183C-7E0B-46F7-BFE2-B1B2BD82C98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8" name="Text Box 19">
          <a:extLst>
            <a:ext uri="{FF2B5EF4-FFF2-40B4-BE49-F238E27FC236}">
              <a16:creationId xmlns:a16="http://schemas.microsoft.com/office/drawing/2014/main" id="{BA25F0E7-945E-454A-942D-75B51CD62F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9" name="Text Box 16">
          <a:extLst>
            <a:ext uri="{FF2B5EF4-FFF2-40B4-BE49-F238E27FC236}">
              <a16:creationId xmlns:a16="http://schemas.microsoft.com/office/drawing/2014/main" id="{4B33EB35-E0D0-4A6E-9FF3-FC1584EC85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0" name="Text Box 17">
          <a:extLst>
            <a:ext uri="{FF2B5EF4-FFF2-40B4-BE49-F238E27FC236}">
              <a16:creationId xmlns:a16="http://schemas.microsoft.com/office/drawing/2014/main" id="{26C11A43-45DD-42E7-9AAA-28E0A974933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1" name="Text Box 18">
          <a:extLst>
            <a:ext uri="{FF2B5EF4-FFF2-40B4-BE49-F238E27FC236}">
              <a16:creationId xmlns:a16="http://schemas.microsoft.com/office/drawing/2014/main" id="{04A9A7AC-4CE5-4E5A-86D3-404DBF5D00B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2" name="Text Box 19">
          <a:extLst>
            <a:ext uri="{FF2B5EF4-FFF2-40B4-BE49-F238E27FC236}">
              <a16:creationId xmlns:a16="http://schemas.microsoft.com/office/drawing/2014/main" id="{E171B3E1-9CC5-4EA1-8CFF-9A582B7D2C7D}"/>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33" name="Text Box 15">
          <a:extLst>
            <a:ext uri="{FF2B5EF4-FFF2-40B4-BE49-F238E27FC236}">
              <a16:creationId xmlns:a16="http://schemas.microsoft.com/office/drawing/2014/main" id="{1F75A234-48ED-40E0-A3E8-6735067451B0}"/>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1934" name="Text Box 15">
          <a:extLst>
            <a:ext uri="{FF2B5EF4-FFF2-40B4-BE49-F238E27FC236}">
              <a16:creationId xmlns:a16="http://schemas.microsoft.com/office/drawing/2014/main" id="{3CA7DAEC-C6D8-41B1-9DE7-2C574A33ACF5}"/>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35" name="Text Box 15">
          <a:extLst>
            <a:ext uri="{FF2B5EF4-FFF2-40B4-BE49-F238E27FC236}">
              <a16:creationId xmlns:a16="http://schemas.microsoft.com/office/drawing/2014/main" id="{33E8263D-2355-45AA-9D3F-ED729E29CFBC}"/>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36" name="Text Box 15">
          <a:extLst>
            <a:ext uri="{FF2B5EF4-FFF2-40B4-BE49-F238E27FC236}">
              <a16:creationId xmlns:a16="http://schemas.microsoft.com/office/drawing/2014/main" id="{DD00DAA3-8466-4A19-8316-057E4CBC535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37" name="Text Box 15">
          <a:extLst>
            <a:ext uri="{FF2B5EF4-FFF2-40B4-BE49-F238E27FC236}">
              <a16:creationId xmlns:a16="http://schemas.microsoft.com/office/drawing/2014/main" id="{B5FCFABF-7CFD-43EA-A76A-BD0328D4C474}"/>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1938" name="Text Box 15">
          <a:extLst>
            <a:ext uri="{FF2B5EF4-FFF2-40B4-BE49-F238E27FC236}">
              <a16:creationId xmlns:a16="http://schemas.microsoft.com/office/drawing/2014/main" id="{C76E8D11-716E-4C31-8C30-B1957D622583}"/>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39" name="Text Box 16">
          <a:extLst>
            <a:ext uri="{FF2B5EF4-FFF2-40B4-BE49-F238E27FC236}">
              <a16:creationId xmlns:a16="http://schemas.microsoft.com/office/drawing/2014/main" id="{641734D2-1756-4196-9BE0-5569181F740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0" name="Text Box 17">
          <a:extLst>
            <a:ext uri="{FF2B5EF4-FFF2-40B4-BE49-F238E27FC236}">
              <a16:creationId xmlns:a16="http://schemas.microsoft.com/office/drawing/2014/main" id="{20FE68C4-3F3F-438C-9A80-98569D7C79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1" name="Text Box 18">
          <a:extLst>
            <a:ext uri="{FF2B5EF4-FFF2-40B4-BE49-F238E27FC236}">
              <a16:creationId xmlns:a16="http://schemas.microsoft.com/office/drawing/2014/main" id="{F04A8E0E-6866-4A6A-B63B-7260B1C2853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2" name="Text Box 19">
          <a:extLst>
            <a:ext uri="{FF2B5EF4-FFF2-40B4-BE49-F238E27FC236}">
              <a16:creationId xmlns:a16="http://schemas.microsoft.com/office/drawing/2014/main" id="{7F0D25AE-B72B-4521-9BEE-275A12900CC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3" name="Text Box 16">
          <a:extLst>
            <a:ext uri="{FF2B5EF4-FFF2-40B4-BE49-F238E27FC236}">
              <a16:creationId xmlns:a16="http://schemas.microsoft.com/office/drawing/2014/main" id="{DA9AF137-113B-45A1-8BE4-FD405AF0248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4" name="Text Box 17">
          <a:extLst>
            <a:ext uri="{FF2B5EF4-FFF2-40B4-BE49-F238E27FC236}">
              <a16:creationId xmlns:a16="http://schemas.microsoft.com/office/drawing/2014/main" id="{B14A2F40-04E2-4BE9-A61C-06DEF11C15E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5" name="Text Box 18">
          <a:extLst>
            <a:ext uri="{FF2B5EF4-FFF2-40B4-BE49-F238E27FC236}">
              <a16:creationId xmlns:a16="http://schemas.microsoft.com/office/drawing/2014/main" id="{BDE727BA-0E8D-4899-A40D-EC28A6BD77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6" name="Text Box 19">
          <a:extLst>
            <a:ext uri="{FF2B5EF4-FFF2-40B4-BE49-F238E27FC236}">
              <a16:creationId xmlns:a16="http://schemas.microsoft.com/office/drawing/2014/main" id="{5CC936BE-E940-4483-86C0-3BEA6197EA4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7" name="Text Box 16">
          <a:extLst>
            <a:ext uri="{FF2B5EF4-FFF2-40B4-BE49-F238E27FC236}">
              <a16:creationId xmlns:a16="http://schemas.microsoft.com/office/drawing/2014/main" id="{1D4176B5-A5B0-482F-BB75-B788DBD2BA3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8" name="Text Box 17">
          <a:extLst>
            <a:ext uri="{FF2B5EF4-FFF2-40B4-BE49-F238E27FC236}">
              <a16:creationId xmlns:a16="http://schemas.microsoft.com/office/drawing/2014/main" id="{C16E2926-1FC4-4EE3-9052-A7CBC59003F9}"/>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9" name="Text Box 18">
          <a:extLst>
            <a:ext uri="{FF2B5EF4-FFF2-40B4-BE49-F238E27FC236}">
              <a16:creationId xmlns:a16="http://schemas.microsoft.com/office/drawing/2014/main" id="{DD85C8B9-6974-4598-84A6-68181D5DC28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50" name="Text Box 19">
          <a:extLst>
            <a:ext uri="{FF2B5EF4-FFF2-40B4-BE49-F238E27FC236}">
              <a16:creationId xmlns:a16="http://schemas.microsoft.com/office/drawing/2014/main" id="{A1437716-338E-4E6C-B2FE-4DA14497590B}"/>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1" name="Text Box 16">
          <a:extLst>
            <a:ext uri="{FF2B5EF4-FFF2-40B4-BE49-F238E27FC236}">
              <a16:creationId xmlns:a16="http://schemas.microsoft.com/office/drawing/2014/main" id="{3F553F00-BE5A-4937-B47C-FE98E72E657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2" name="Text Box 17">
          <a:extLst>
            <a:ext uri="{FF2B5EF4-FFF2-40B4-BE49-F238E27FC236}">
              <a16:creationId xmlns:a16="http://schemas.microsoft.com/office/drawing/2014/main" id="{E0585AA6-504B-476C-A214-C9A9FBA8EB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3" name="Text Box 18">
          <a:extLst>
            <a:ext uri="{FF2B5EF4-FFF2-40B4-BE49-F238E27FC236}">
              <a16:creationId xmlns:a16="http://schemas.microsoft.com/office/drawing/2014/main" id="{BAE9DD64-09B0-4CD8-8598-C7E4DF95245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4" name="Text Box 19">
          <a:extLst>
            <a:ext uri="{FF2B5EF4-FFF2-40B4-BE49-F238E27FC236}">
              <a16:creationId xmlns:a16="http://schemas.microsoft.com/office/drawing/2014/main" id="{2F881628-7706-452F-887E-7D9384EEBF2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5" name="Text Box 16">
          <a:extLst>
            <a:ext uri="{FF2B5EF4-FFF2-40B4-BE49-F238E27FC236}">
              <a16:creationId xmlns:a16="http://schemas.microsoft.com/office/drawing/2014/main" id="{59DC39DC-880E-4DAF-A7C7-663BE05BD82E}"/>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6" name="Text Box 17">
          <a:extLst>
            <a:ext uri="{FF2B5EF4-FFF2-40B4-BE49-F238E27FC236}">
              <a16:creationId xmlns:a16="http://schemas.microsoft.com/office/drawing/2014/main" id="{7F7B8A8C-780D-43BF-99EC-BE0B13FD6B3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7" name="Text Box 18">
          <a:extLst>
            <a:ext uri="{FF2B5EF4-FFF2-40B4-BE49-F238E27FC236}">
              <a16:creationId xmlns:a16="http://schemas.microsoft.com/office/drawing/2014/main" id="{21F0353F-7E37-485F-BD94-E5FF9765C3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8" name="Text Box 16">
          <a:extLst>
            <a:ext uri="{FF2B5EF4-FFF2-40B4-BE49-F238E27FC236}">
              <a16:creationId xmlns:a16="http://schemas.microsoft.com/office/drawing/2014/main" id="{1AF1962C-2F7B-47DE-B720-340B5D9698C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9" name="Text Box 17">
          <a:extLst>
            <a:ext uri="{FF2B5EF4-FFF2-40B4-BE49-F238E27FC236}">
              <a16:creationId xmlns:a16="http://schemas.microsoft.com/office/drawing/2014/main" id="{9BC7C9FF-7B61-4743-AEA5-7379A0E60BD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0" name="Text Box 18">
          <a:extLst>
            <a:ext uri="{FF2B5EF4-FFF2-40B4-BE49-F238E27FC236}">
              <a16:creationId xmlns:a16="http://schemas.microsoft.com/office/drawing/2014/main" id="{DB1A30E2-15DB-435D-AE48-7E54769E1406}"/>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1" name="Text Box 19">
          <a:extLst>
            <a:ext uri="{FF2B5EF4-FFF2-40B4-BE49-F238E27FC236}">
              <a16:creationId xmlns:a16="http://schemas.microsoft.com/office/drawing/2014/main" id="{1780F603-71C1-4296-9551-0DF20362BC7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2" name="Text Box 16">
          <a:extLst>
            <a:ext uri="{FF2B5EF4-FFF2-40B4-BE49-F238E27FC236}">
              <a16:creationId xmlns:a16="http://schemas.microsoft.com/office/drawing/2014/main" id="{110F735F-7AB1-4BAD-B0EC-FC975BC600C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3" name="Text Box 17">
          <a:extLst>
            <a:ext uri="{FF2B5EF4-FFF2-40B4-BE49-F238E27FC236}">
              <a16:creationId xmlns:a16="http://schemas.microsoft.com/office/drawing/2014/main" id="{B963B4E1-F165-47DF-BBF8-806B7DA629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4" name="Text Box 18">
          <a:extLst>
            <a:ext uri="{FF2B5EF4-FFF2-40B4-BE49-F238E27FC236}">
              <a16:creationId xmlns:a16="http://schemas.microsoft.com/office/drawing/2014/main" id="{46952B31-949C-476D-BBD8-B0B3D07C636A}"/>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5" name="Text Box 19">
          <a:extLst>
            <a:ext uri="{FF2B5EF4-FFF2-40B4-BE49-F238E27FC236}">
              <a16:creationId xmlns:a16="http://schemas.microsoft.com/office/drawing/2014/main" id="{EAE99E75-A207-4E41-98EB-F73FCF08525D}"/>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6" name="Text Box 16">
          <a:extLst>
            <a:ext uri="{FF2B5EF4-FFF2-40B4-BE49-F238E27FC236}">
              <a16:creationId xmlns:a16="http://schemas.microsoft.com/office/drawing/2014/main" id="{77FB0631-CE08-4763-996C-53292E171EB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7" name="Text Box 17">
          <a:extLst>
            <a:ext uri="{FF2B5EF4-FFF2-40B4-BE49-F238E27FC236}">
              <a16:creationId xmlns:a16="http://schemas.microsoft.com/office/drawing/2014/main" id="{B5BBDCFB-76F0-4339-AC8D-308CC756731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8" name="Text Box 18">
          <a:extLst>
            <a:ext uri="{FF2B5EF4-FFF2-40B4-BE49-F238E27FC236}">
              <a16:creationId xmlns:a16="http://schemas.microsoft.com/office/drawing/2014/main" id="{206348B0-FA67-4B7E-8599-404BFD70B0D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9" name="Text Box 19">
          <a:extLst>
            <a:ext uri="{FF2B5EF4-FFF2-40B4-BE49-F238E27FC236}">
              <a16:creationId xmlns:a16="http://schemas.microsoft.com/office/drawing/2014/main" id="{A2237FC9-44D5-4B55-913E-DF76177F398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1970" name="Text Box 15">
          <a:extLst>
            <a:ext uri="{FF2B5EF4-FFF2-40B4-BE49-F238E27FC236}">
              <a16:creationId xmlns:a16="http://schemas.microsoft.com/office/drawing/2014/main" id="{CFF5681F-B961-4CE4-A333-3AF8A08F3038}"/>
            </a:ext>
          </a:extLst>
        </xdr:cNvPr>
        <xdr:cNvSpPr txBox="1">
          <a:spLocks noChangeArrowheads="1"/>
        </xdr:cNvSpPr>
      </xdr:nvSpPr>
      <xdr:spPr bwMode="auto">
        <a:xfrm>
          <a:off x="4743450" y="503110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1" name="Text Box 16">
          <a:extLst>
            <a:ext uri="{FF2B5EF4-FFF2-40B4-BE49-F238E27FC236}">
              <a16:creationId xmlns:a16="http://schemas.microsoft.com/office/drawing/2014/main" id="{C5C31054-18DA-476C-A4F2-78EDE4CA34B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2" name="Text Box 17">
          <a:extLst>
            <a:ext uri="{FF2B5EF4-FFF2-40B4-BE49-F238E27FC236}">
              <a16:creationId xmlns:a16="http://schemas.microsoft.com/office/drawing/2014/main" id="{3D603925-2615-45CC-BD8F-A13D657FEC8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3" name="Text Box 18">
          <a:extLst>
            <a:ext uri="{FF2B5EF4-FFF2-40B4-BE49-F238E27FC236}">
              <a16:creationId xmlns:a16="http://schemas.microsoft.com/office/drawing/2014/main" id="{E292F36C-B01C-43A5-986E-66B5992F469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4" name="Text Box 19">
          <a:extLst>
            <a:ext uri="{FF2B5EF4-FFF2-40B4-BE49-F238E27FC236}">
              <a16:creationId xmlns:a16="http://schemas.microsoft.com/office/drawing/2014/main" id="{838583CB-47BE-4029-ACA0-59A025BDEBC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1975" name="Text Box 15">
          <a:extLst>
            <a:ext uri="{FF2B5EF4-FFF2-40B4-BE49-F238E27FC236}">
              <a16:creationId xmlns:a16="http://schemas.microsoft.com/office/drawing/2014/main" id="{DCD6CC8F-F32C-4E20-ADAF-09A5447FE2EA}"/>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6" name="Text Box 16">
          <a:extLst>
            <a:ext uri="{FF2B5EF4-FFF2-40B4-BE49-F238E27FC236}">
              <a16:creationId xmlns:a16="http://schemas.microsoft.com/office/drawing/2014/main" id="{22011CB5-C133-4995-82D7-595F177C7E8C}"/>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7" name="Text Box 17">
          <a:extLst>
            <a:ext uri="{FF2B5EF4-FFF2-40B4-BE49-F238E27FC236}">
              <a16:creationId xmlns:a16="http://schemas.microsoft.com/office/drawing/2014/main" id="{6B6DB837-E721-486B-865C-FB679936DDA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8" name="Text Box 18">
          <a:extLst>
            <a:ext uri="{FF2B5EF4-FFF2-40B4-BE49-F238E27FC236}">
              <a16:creationId xmlns:a16="http://schemas.microsoft.com/office/drawing/2014/main" id="{E086FF61-4846-4570-8A4B-69835C0B813B}"/>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9" name="Text Box 19">
          <a:extLst>
            <a:ext uri="{FF2B5EF4-FFF2-40B4-BE49-F238E27FC236}">
              <a16:creationId xmlns:a16="http://schemas.microsoft.com/office/drawing/2014/main" id="{260D8151-1A28-4A64-B2F0-94E4CCFE87E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1980" name="Text Box 15">
          <a:extLst>
            <a:ext uri="{FF2B5EF4-FFF2-40B4-BE49-F238E27FC236}">
              <a16:creationId xmlns:a16="http://schemas.microsoft.com/office/drawing/2014/main" id="{389D1C45-E47B-4A8E-BFD7-C181FD0B8E4A}"/>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1981" name="Text Box 15">
          <a:extLst>
            <a:ext uri="{FF2B5EF4-FFF2-40B4-BE49-F238E27FC236}">
              <a16:creationId xmlns:a16="http://schemas.microsoft.com/office/drawing/2014/main" id="{CB6788DD-E0BE-4041-A710-843BF5E1EB29}"/>
            </a:ext>
          </a:extLst>
        </xdr:cNvPr>
        <xdr:cNvSpPr txBox="1">
          <a:spLocks noChangeArrowheads="1"/>
        </xdr:cNvSpPr>
      </xdr:nvSpPr>
      <xdr:spPr bwMode="auto">
        <a:xfrm>
          <a:off x="4743450" y="49939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2" name="Text Box 16">
          <a:extLst>
            <a:ext uri="{FF2B5EF4-FFF2-40B4-BE49-F238E27FC236}">
              <a16:creationId xmlns:a16="http://schemas.microsoft.com/office/drawing/2014/main" id="{D86A969B-A632-49D8-BC47-F8A596B25DA3}"/>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3" name="Text Box 17">
          <a:extLst>
            <a:ext uri="{FF2B5EF4-FFF2-40B4-BE49-F238E27FC236}">
              <a16:creationId xmlns:a16="http://schemas.microsoft.com/office/drawing/2014/main" id="{B39E4A69-412B-4043-95D9-F6356BD490B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4" name="Text Box 18">
          <a:extLst>
            <a:ext uri="{FF2B5EF4-FFF2-40B4-BE49-F238E27FC236}">
              <a16:creationId xmlns:a16="http://schemas.microsoft.com/office/drawing/2014/main" id="{6BA8F659-46BF-409B-9631-90FB967B50F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5" name="Text Box 19">
          <a:extLst>
            <a:ext uri="{FF2B5EF4-FFF2-40B4-BE49-F238E27FC236}">
              <a16:creationId xmlns:a16="http://schemas.microsoft.com/office/drawing/2014/main" id="{E2C16218-5F21-437A-A8D2-0DE68647FDA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1986" name="Text Box 15">
          <a:extLst>
            <a:ext uri="{FF2B5EF4-FFF2-40B4-BE49-F238E27FC236}">
              <a16:creationId xmlns:a16="http://schemas.microsoft.com/office/drawing/2014/main" id="{DDE030C0-B4CA-4E56-BED2-37CC6EF7D35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1987" name="Text Box 15">
          <a:extLst>
            <a:ext uri="{FF2B5EF4-FFF2-40B4-BE49-F238E27FC236}">
              <a16:creationId xmlns:a16="http://schemas.microsoft.com/office/drawing/2014/main" id="{B69DFB39-A79B-4417-B435-400806F685EC}"/>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119</xdr:row>
      <xdr:rowOff>504825</xdr:rowOff>
    </xdr:from>
    <xdr:ext cx="95250" cy="442269"/>
    <xdr:sp macro="" textlink="">
      <xdr:nvSpPr>
        <xdr:cNvPr id="1988" name="Text Box 15">
          <a:extLst>
            <a:ext uri="{FF2B5EF4-FFF2-40B4-BE49-F238E27FC236}">
              <a16:creationId xmlns:a16="http://schemas.microsoft.com/office/drawing/2014/main" id="{3885053D-8EDE-4A59-9844-02F18476A3D8}"/>
            </a:ext>
          </a:extLst>
        </xdr:cNvPr>
        <xdr:cNvSpPr txBox="1">
          <a:spLocks noChangeArrowheads="1"/>
        </xdr:cNvSpPr>
      </xdr:nvSpPr>
      <xdr:spPr bwMode="auto">
        <a:xfrm>
          <a:off x="14363700" y="49939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89" name="Text Box 16">
          <a:extLst>
            <a:ext uri="{FF2B5EF4-FFF2-40B4-BE49-F238E27FC236}">
              <a16:creationId xmlns:a16="http://schemas.microsoft.com/office/drawing/2014/main" id="{C213E242-A55B-4225-AFAA-A6D958E0423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0" name="Text Box 17">
          <a:extLst>
            <a:ext uri="{FF2B5EF4-FFF2-40B4-BE49-F238E27FC236}">
              <a16:creationId xmlns:a16="http://schemas.microsoft.com/office/drawing/2014/main" id="{FCF8E21E-5A41-40CE-B887-8C6FE5C8C88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1" name="Text Box 18">
          <a:extLst>
            <a:ext uri="{FF2B5EF4-FFF2-40B4-BE49-F238E27FC236}">
              <a16:creationId xmlns:a16="http://schemas.microsoft.com/office/drawing/2014/main" id="{D9D1C106-97C3-407C-8867-7D47D429B662}"/>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1992" name="Text Box 15">
          <a:extLst>
            <a:ext uri="{FF2B5EF4-FFF2-40B4-BE49-F238E27FC236}">
              <a16:creationId xmlns:a16="http://schemas.microsoft.com/office/drawing/2014/main" id="{D61FDDF0-1F07-41A5-A378-32223A76CE71}"/>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3" name="Text Box 16">
          <a:extLst>
            <a:ext uri="{FF2B5EF4-FFF2-40B4-BE49-F238E27FC236}">
              <a16:creationId xmlns:a16="http://schemas.microsoft.com/office/drawing/2014/main" id="{E9C714D8-C9E0-4793-938E-AE61F240EAB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4" name="Text Box 17">
          <a:extLst>
            <a:ext uri="{FF2B5EF4-FFF2-40B4-BE49-F238E27FC236}">
              <a16:creationId xmlns:a16="http://schemas.microsoft.com/office/drawing/2014/main" id="{B65899F0-AAF5-4881-B327-796C4857FBD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5" name="Text Box 18">
          <a:extLst>
            <a:ext uri="{FF2B5EF4-FFF2-40B4-BE49-F238E27FC236}">
              <a16:creationId xmlns:a16="http://schemas.microsoft.com/office/drawing/2014/main" id="{DDD9D004-9983-4054-B600-1DCBB03BCFBE}"/>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6" name="Text Box 19">
          <a:extLst>
            <a:ext uri="{FF2B5EF4-FFF2-40B4-BE49-F238E27FC236}">
              <a16:creationId xmlns:a16="http://schemas.microsoft.com/office/drawing/2014/main" id="{BCB79BEC-7FAF-4710-B05D-2AAA5C226FD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7" name="Text Box 16">
          <a:extLst>
            <a:ext uri="{FF2B5EF4-FFF2-40B4-BE49-F238E27FC236}">
              <a16:creationId xmlns:a16="http://schemas.microsoft.com/office/drawing/2014/main" id="{A024DBD8-149D-4C04-923A-F7B0B6A49E91}"/>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8" name="Text Box 17">
          <a:extLst>
            <a:ext uri="{FF2B5EF4-FFF2-40B4-BE49-F238E27FC236}">
              <a16:creationId xmlns:a16="http://schemas.microsoft.com/office/drawing/2014/main" id="{7B60C9F0-C72C-4BE6-A044-7D4105726E4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9" name="Text Box 18">
          <a:extLst>
            <a:ext uri="{FF2B5EF4-FFF2-40B4-BE49-F238E27FC236}">
              <a16:creationId xmlns:a16="http://schemas.microsoft.com/office/drawing/2014/main" id="{6E6887E4-D4DC-4492-B330-AE9DC806B75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00" name="Text Box 19">
          <a:extLst>
            <a:ext uri="{FF2B5EF4-FFF2-40B4-BE49-F238E27FC236}">
              <a16:creationId xmlns:a16="http://schemas.microsoft.com/office/drawing/2014/main" id="{AD2505A7-BC60-4E4C-AA3D-13BEE423C8FF}"/>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1" name="Text Box 16">
          <a:extLst>
            <a:ext uri="{FF2B5EF4-FFF2-40B4-BE49-F238E27FC236}">
              <a16:creationId xmlns:a16="http://schemas.microsoft.com/office/drawing/2014/main" id="{ECD2BEE5-FDD4-4D71-9AD0-779AE182BED4}"/>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2" name="Text Box 17">
          <a:extLst>
            <a:ext uri="{FF2B5EF4-FFF2-40B4-BE49-F238E27FC236}">
              <a16:creationId xmlns:a16="http://schemas.microsoft.com/office/drawing/2014/main" id="{AA52F757-6393-4D52-B3D6-04E3358D9F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3" name="Text Box 18">
          <a:extLst>
            <a:ext uri="{FF2B5EF4-FFF2-40B4-BE49-F238E27FC236}">
              <a16:creationId xmlns:a16="http://schemas.microsoft.com/office/drawing/2014/main" id="{89C34799-D13F-401D-848C-3AB325C383A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4" name="Text Box 19">
          <a:extLst>
            <a:ext uri="{FF2B5EF4-FFF2-40B4-BE49-F238E27FC236}">
              <a16:creationId xmlns:a16="http://schemas.microsoft.com/office/drawing/2014/main" id="{8DEF041D-8A0B-4161-B0B1-ADC049CDB7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5" name="Text Box 16">
          <a:extLst>
            <a:ext uri="{FF2B5EF4-FFF2-40B4-BE49-F238E27FC236}">
              <a16:creationId xmlns:a16="http://schemas.microsoft.com/office/drawing/2014/main" id="{EE53BE57-01F4-46FA-A4E5-8C1B399281E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6" name="Text Box 17">
          <a:extLst>
            <a:ext uri="{FF2B5EF4-FFF2-40B4-BE49-F238E27FC236}">
              <a16:creationId xmlns:a16="http://schemas.microsoft.com/office/drawing/2014/main" id="{02D60FC6-75C7-4EE5-A26C-53E0EB1EC68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7" name="Text Box 18">
          <a:extLst>
            <a:ext uri="{FF2B5EF4-FFF2-40B4-BE49-F238E27FC236}">
              <a16:creationId xmlns:a16="http://schemas.microsoft.com/office/drawing/2014/main" id="{3981D5C2-06DC-4C06-B1D1-E74C18F75A5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8" name="Text Box 19">
          <a:extLst>
            <a:ext uri="{FF2B5EF4-FFF2-40B4-BE49-F238E27FC236}">
              <a16:creationId xmlns:a16="http://schemas.microsoft.com/office/drawing/2014/main" id="{AC03C44B-9F29-45BE-8B7D-1C177A33AD5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09" name="Text Box 16">
          <a:extLst>
            <a:ext uri="{FF2B5EF4-FFF2-40B4-BE49-F238E27FC236}">
              <a16:creationId xmlns:a16="http://schemas.microsoft.com/office/drawing/2014/main" id="{000128BD-330D-499E-80C7-22F2C442716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0" name="Text Box 17">
          <a:extLst>
            <a:ext uri="{FF2B5EF4-FFF2-40B4-BE49-F238E27FC236}">
              <a16:creationId xmlns:a16="http://schemas.microsoft.com/office/drawing/2014/main" id="{8EA4AC64-164A-4A57-90EB-35946A50A6C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1" name="Text Box 18">
          <a:extLst>
            <a:ext uri="{FF2B5EF4-FFF2-40B4-BE49-F238E27FC236}">
              <a16:creationId xmlns:a16="http://schemas.microsoft.com/office/drawing/2014/main" id="{9178DE16-7F9E-47CA-8AF6-6CCEEDF55E5C}"/>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2" name="Text Box 19">
          <a:extLst>
            <a:ext uri="{FF2B5EF4-FFF2-40B4-BE49-F238E27FC236}">
              <a16:creationId xmlns:a16="http://schemas.microsoft.com/office/drawing/2014/main" id="{B6D38BD1-B146-4549-9314-F0D6FCB4E02D}"/>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3" name="Text Box 16">
          <a:extLst>
            <a:ext uri="{FF2B5EF4-FFF2-40B4-BE49-F238E27FC236}">
              <a16:creationId xmlns:a16="http://schemas.microsoft.com/office/drawing/2014/main" id="{A4A26EAD-D19C-4E09-BE75-4A0A8498A672}"/>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4" name="Text Box 17">
          <a:extLst>
            <a:ext uri="{FF2B5EF4-FFF2-40B4-BE49-F238E27FC236}">
              <a16:creationId xmlns:a16="http://schemas.microsoft.com/office/drawing/2014/main" id="{D9ED973D-C1E0-4FFD-BBF1-F9C59875B7C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5" name="Text Box 18">
          <a:extLst>
            <a:ext uri="{FF2B5EF4-FFF2-40B4-BE49-F238E27FC236}">
              <a16:creationId xmlns:a16="http://schemas.microsoft.com/office/drawing/2014/main" id="{73106C45-61DA-4915-92C7-A1D187DEEC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6" name="Text Box 19">
          <a:extLst>
            <a:ext uri="{FF2B5EF4-FFF2-40B4-BE49-F238E27FC236}">
              <a16:creationId xmlns:a16="http://schemas.microsoft.com/office/drawing/2014/main" id="{9FE1C8EE-D361-415C-91B2-37A2714B0C3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7" name="Text Box 16">
          <a:extLst>
            <a:ext uri="{FF2B5EF4-FFF2-40B4-BE49-F238E27FC236}">
              <a16:creationId xmlns:a16="http://schemas.microsoft.com/office/drawing/2014/main" id="{98B16CFA-9329-4AEE-87A9-5121D7E5847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8" name="Text Box 17">
          <a:extLst>
            <a:ext uri="{FF2B5EF4-FFF2-40B4-BE49-F238E27FC236}">
              <a16:creationId xmlns:a16="http://schemas.microsoft.com/office/drawing/2014/main" id="{524677F7-9A8D-474C-BFFE-BDD983907B14}"/>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9" name="Text Box 18">
          <a:extLst>
            <a:ext uri="{FF2B5EF4-FFF2-40B4-BE49-F238E27FC236}">
              <a16:creationId xmlns:a16="http://schemas.microsoft.com/office/drawing/2014/main" id="{A27A45FB-8883-480F-8488-60D7746EC6C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0" name="Text Box 16">
          <a:extLst>
            <a:ext uri="{FF2B5EF4-FFF2-40B4-BE49-F238E27FC236}">
              <a16:creationId xmlns:a16="http://schemas.microsoft.com/office/drawing/2014/main" id="{9F0B3634-2E63-43AF-940F-6D6F086A38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1" name="Text Box 17">
          <a:extLst>
            <a:ext uri="{FF2B5EF4-FFF2-40B4-BE49-F238E27FC236}">
              <a16:creationId xmlns:a16="http://schemas.microsoft.com/office/drawing/2014/main" id="{84D18078-30A5-419C-9817-44AEC3A90055}"/>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2" name="Text Box 18">
          <a:extLst>
            <a:ext uri="{FF2B5EF4-FFF2-40B4-BE49-F238E27FC236}">
              <a16:creationId xmlns:a16="http://schemas.microsoft.com/office/drawing/2014/main" id="{D032703C-8EEB-425E-9ECC-C34D23E4676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3" name="Text Box 19">
          <a:extLst>
            <a:ext uri="{FF2B5EF4-FFF2-40B4-BE49-F238E27FC236}">
              <a16:creationId xmlns:a16="http://schemas.microsoft.com/office/drawing/2014/main" id="{C91B2AC6-1061-470C-8D33-27C564928FA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4" name="Text Box 16">
          <a:extLst>
            <a:ext uri="{FF2B5EF4-FFF2-40B4-BE49-F238E27FC236}">
              <a16:creationId xmlns:a16="http://schemas.microsoft.com/office/drawing/2014/main" id="{B1661785-64D2-4242-A97F-DA4319548D3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5" name="Text Box 17">
          <a:extLst>
            <a:ext uri="{FF2B5EF4-FFF2-40B4-BE49-F238E27FC236}">
              <a16:creationId xmlns:a16="http://schemas.microsoft.com/office/drawing/2014/main" id="{36E74383-A3F7-421C-832D-91B143186A4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6" name="Text Box 18">
          <a:extLst>
            <a:ext uri="{FF2B5EF4-FFF2-40B4-BE49-F238E27FC236}">
              <a16:creationId xmlns:a16="http://schemas.microsoft.com/office/drawing/2014/main" id="{25BB1FB3-D818-48D9-890E-0A1579FD2F9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7" name="Text Box 19">
          <a:extLst>
            <a:ext uri="{FF2B5EF4-FFF2-40B4-BE49-F238E27FC236}">
              <a16:creationId xmlns:a16="http://schemas.microsoft.com/office/drawing/2014/main" id="{26DA0494-6391-48CD-92AB-7996CB1A40F3}"/>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8" name="Text Box 16">
          <a:extLst>
            <a:ext uri="{FF2B5EF4-FFF2-40B4-BE49-F238E27FC236}">
              <a16:creationId xmlns:a16="http://schemas.microsoft.com/office/drawing/2014/main" id="{7FB0629D-DF5D-4FE5-94BF-63C29FCCBC5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9" name="Text Box 17">
          <a:extLst>
            <a:ext uri="{FF2B5EF4-FFF2-40B4-BE49-F238E27FC236}">
              <a16:creationId xmlns:a16="http://schemas.microsoft.com/office/drawing/2014/main" id="{4B46B86C-73A1-4797-8ADD-7B9BFA7D238A}"/>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0" name="Text Box 18">
          <a:extLst>
            <a:ext uri="{FF2B5EF4-FFF2-40B4-BE49-F238E27FC236}">
              <a16:creationId xmlns:a16="http://schemas.microsoft.com/office/drawing/2014/main" id="{1D1DFB83-2EB4-4FE2-9D6E-F932389BCE1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1" name="Text Box 19">
          <a:extLst>
            <a:ext uri="{FF2B5EF4-FFF2-40B4-BE49-F238E27FC236}">
              <a16:creationId xmlns:a16="http://schemas.microsoft.com/office/drawing/2014/main" id="{8C07C6BD-5C5F-4B6D-BBBA-56AA6088F2F6}"/>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2" name="Text Box 16">
          <a:extLst>
            <a:ext uri="{FF2B5EF4-FFF2-40B4-BE49-F238E27FC236}">
              <a16:creationId xmlns:a16="http://schemas.microsoft.com/office/drawing/2014/main" id="{D3E8454C-F088-4AC5-A046-A478BC3DEF11}"/>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3" name="Text Box 17">
          <a:extLst>
            <a:ext uri="{FF2B5EF4-FFF2-40B4-BE49-F238E27FC236}">
              <a16:creationId xmlns:a16="http://schemas.microsoft.com/office/drawing/2014/main" id="{0628398A-938F-41A0-AC13-9033AAF81AC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4" name="Text Box 18">
          <a:extLst>
            <a:ext uri="{FF2B5EF4-FFF2-40B4-BE49-F238E27FC236}">
              <a16:creationId xmlns:a16="http://schemas.microsoft.com/office/drawing/2014/main" id="{118B4AE2-4749-4CCA-AB38-AA32C52193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5" name="Text Box 19">
          <a:extLst>
            <a:ext uri="{FF2B5EF4-FFF2-40B4-BE49-F238E27FC236}">
              <a16:creationId xmlns:a16="http://schemas.microsoft.com/office/drawing/2014/main" id="{8FFE1E31-2C8B-437F-9291-ACF8B365153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36" name="Text Box 15">
          <a:extLst>
            <a:ext uri="{FF2B5EF4-FFF2-40B4-BE49-F238E27FC236}">
              <a16:creationId xmlns:a16="http://schemas.microsoft.com/office/drawing/2014/main" id="{A0FEE325-172F-47AD-B10C-6CDF9E89E2D6}"/>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7" name="Text Box 16">
          <a:extLst>
            <a:ext uri="{FF2B5EF4-FFF2-40B4-BE49-F238E27FC236}">
              <a16:creationId xmlns:a16="http://schemas.microsoft.com/office/drawing/2014/main" id="{8B0713F2-BCAE-4F77-92DE-38750004058F}"/>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8" name="Text Box 17">
          <a:extLst>
            <a:ext uri="{FF2B5EF4-FFF2-40B4-BE49-F238E27FC236}">
              <a16:creationId xmlns:a16="http://schemas.microsoft.com/office/drawing/2014/main" id="{6C372529-11D5-484D-A323-93DBC0CEA51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9" name="Text Box 18">
          <a:extLst>
            <a:ext uri="{FF2B5EF4-FFF2-40B4-BE49-F238E27FC236}">
              <a16:creationId xmlns:a16="http://schemas.microsoft.com/office/drawing/2014/main" id="{6F95CCE3-F459-490C-A28F-C2E88AB16DB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40" name="Text Box 19">
          <a:extLst>
            <a:ext uri="{FF2B5EF4-FFF2-40B4-BE49-F238E27FC236}">
              <a16:creationId xmlns:a16="http://schemas.microsoft.com/office/drawing/2014/main" id="{688DE44D-AF1A-45EF-99A3-3FF4BA23F39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1" name="Text Box 16">
          <a:extLst>
            <a:ext uri="{FF2B5EF4-FFF2-40B4-BE49-F238E27FC236}">
              <a16:creationId xmlns:a16="http://schemas.microsoft.com/office/drawing/2014/main" id="{E1774758-059F-4EDA-A775-3599F09908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2" name="Text Box 17">
          <a:extLst>
            <a:ext uri="{FF2B5EF4-FFF2-40B4-BE49-F238E27FC236}">
              <a16:creationId xmlns:a16="http://schemas.microsoft.com/office/drawing/2014/main" id="{47B51EFD-2FC0-4AA9-B2C1-7B5F8F02B33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15875</xdr:rowOff>
    </xdr:from>
    <xdr:ext cx="95250" cy="171450"/>
    <xdr:sp macro="" textlink="">
      <xdr:nvSpPr>
        <xdr:cNvPr id="2043" name="Text Box 18">
          <a:extLst>
            <a:ext uri="{FF2B5EF4-FFF2-40B4-BE49-F238E27FC236}">
              <a16:creationId xmlns:a16="http://schemas.microsoft.com/office/drawing/2014/main" id="{A4875ECD-24FA-4CE3-A9AF-4F5B64B96072}"/>
            </a:ext>
          </a:extLst>
        </xdr:cNvPr>
        <xdr:cNvSpPr txBox="1">
          <a:spLocks noChangeArrowheads="1"/>
        </xdr:cNvSpPr>
      </xdr:nvSpPr>
      <xdr:spPr bwMode="auto">
        <a:xfrm>
          <a:off x="14355762" y="1206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4" name="Text Box 16">
          <a:extLst>
            <a:ext uri="{FF2B5EF4-FFF2-40B4-BE49-F238E27FC236}">
              <a16:creationId xmlns:a16="http://schemas.microsoft.com/office/drawing/2014/main" id="{3AAE127A-6220-40D1-9597-CACB96EF43F1}"/>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5" name="Text Box 17">
          <a:extLst>
            <a:ext uri="{FF2B5EF4-FFF2-40B4-BE49-F238E27FC236}">
              <a16:creationId xmlns:a16="http://schemas.microsoft.com/office/drawing/2014/main" id="{538250CD-C2D9-48C6-BD48-45AC804A4DE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6" name="Text Box 18">
          <a:extLst>
            <a:ext uri="{FF2B5EF4-FFF2-40B4-BE49-F238E27FC236}">
              <a16:creationId xmlns:a16="http://schemas.microsoft.com/office/drawing/2014/main" id="{D36CABCC-E566-427C-888C-B792B3017DB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7" name="Text Box 19">
          <a:extLst>
            <a:ext uri="{FF2B5EF4-FFF2-40B4-BE49-F238E27FC236}">
              <a16:creationId xmlns:a16="http://schemas.microsoft.com/office/drawing/2014/main" id="{42C3730A-092A-4D52-96B3-E42234D0FCE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8" name="Text Box 16">
          <a:extLst>
            <a:ext uri="{FF2B5EF4-FFF2-40B4-BE49-F238E27FC236}">
              <a16:creationId xmlns:a16="http://schemas.microsoft.com/office/drawing/2014/main" id="{9CFA23D9-45C3-4817-9634-7D703EFE876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049" name="Text Box 15">
          <a:extLst>
            <a:ext uri="{FF2B5EF4-FFF2-40B4-BE49-F238E27FC236}">
              <a16:creationId xmlns:a16="http://schemas.microsoft.com/office/drawing/2014/main" id="{11C9EFD3-58D9-421E-8F0D-3EEED9396037}"/>
            </a:ext>
          </a:extLst>
        </xdr:cNvPr>
        <xdr:cNvSpPr txBox="1">
          <a:spLocks noChangeArrowheads="1"/>
        </xdr:cNvSpPr>
      </xdr:nvSpPr>
      <xdr:spPr bwMode="auto">
        <a:xfrm>
          <a:off x="4743450" y="12420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2050" name="Text Box 15">
          <a:extLst>
            <a:ext uri="{FF2B5EF4-FFF2-40B4-BE49-F238E27FC236}">
              <a16:creationId xmlns:a16="http://schemas.microsoft.com/office/drawing/2014/main" id="{264ED3AA-1CA8-4660-8F41-69D965B44F2A}"/>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051" name="Text Box 15">
          <a:extLst>
            <a:ext uri="{FF2B5EF4-FFF2-40B4-BE49-F238E27FC236}">
              <a16:creationId xmlns:a16="http://schemas.microsoft.com/office/drawing/2014/main" id="{B34C8F3B-16EA-469D-B5CA-54850EECE59D}"/>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052" name="Text Box 15">
          <a:extLst>
            <a:ext uri="{FF2B5EF4-FFF2-40B4-BE49-F238E27FC236}">
              <a16:creationId xmlns:a16="http://schemas.microsoft.com/office/drawing/2014/main" id="{CB76D923-100A-4EDC-8388-2D19D085F6EB}"/>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213632"/>
    <xdr:sp macro="" textlink="">
      <xdr:nvSpPr>
        <xdr:cNvPr id="2053" name="Text Box 15">
          <a:extLst>
            <a:ext uri="{FF2B5EF4-FFF2-40B4-BE49-F238E27FC236}">
              <a16:creationId xmlns:a16="http://schemas.microsoft.com/office/drawing/2014/main" id="{2A6F4F8A-EFCA-46B8-99B6-767406E26395}"/>
            </a:ext>
          </a:extLst>
        </xdr:cNvPr>
        <xdr:cNvSpPr txBox="1">
          <a:spLocks noChangeArrowheads="1"/>
        </xdr:cNvSpPr>
      </xdr:nvSpPr>
      <xdr:spPr bwMode="auto">
        <a:xfrm>
          <a:off x="1436370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4" name="Text Box 16">
          <a:extLst>
            <a:ext uri="{FF2B5EF4-FFF2-40B4-BE49-F238E27FC236}">
              <a16:creationId xmlns:a16="http://schemas.microsoft.com/office/drawing/2014/main" id="{F2B0AD8F-4E3D-4098-A288-2AC198913F1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5" name="Text Box 17">
          <a:extLst>
            <a:ext uri="{FF2B5EF4-FFF2-40B4-BE49-F238E27FC236}">
              <a16:creationId xmlns:a16="http://schemas.microsoft.com/office/drawing/2014/main" id="{2C048A96-9665-4D71-9638-5C12906DB9D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6" name="Text Box 18">
          <a:extLst>
            <a:ext uri="{FF2B5EF4-FFF2-40B4-BE49-F238E27FC236}">
              <a16:creationId xmlns:a16="http://schemas.microsoft.com/office/drawing/2014/main" id="{524F8803-B420-44D3-9DC1-8C82F2F44C8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7" name="Text Box 19">
          <a:extLst>
            <a:ext uri="{FF2B5EF4-FFF2-40B4-BE49-F238E27FC236}">
              <a16:creationId xmlns:a16="http://schemas.microsoft.com/office/drawing/2014/main" id="{5848C4AD-15A3-4723-B2E4-1D3113C83E6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8" name="Text Box 16">
          <a:extLst>
            <a:ext uri="{FF2B5EF4-FFF2-40B4-BE49-F238E27FC236}">
              <a16:creationId xmlns:a16="http://schemas.microsoft.com/office/drawing/2014/main" id="{ACE1E10B-FD1A-41E2-B012-CA5E41DC5A8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9" name="Text Box 17">
          <a:extLst>
            <a:ext uri="{FF2B5EF4-FFF2-40B4-BE49-F238E27FC236}">
              <a16:creationId xmlns:a16="http://schemas.microsoft.com/office/drawing/2014/main" id="{F69090C4-EF90-4213-B393-D799ABB0CD67}"/>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0" name="Text Box 18">
          <a:extLst>
            <a:ext uri="{FF2B5EF4-FFF2-40B4-BE49-F238E27FC236}">
              <a16:creationId xmlns:a16="http://schemas.microsoft.com/office/drawing/2014/main" id="{B6D10483-AC38-4D74-AF2C-07C3E03368D1}"/>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1" name="Text Box 19">
          <a:extLst>
            <a:ext uri="{FF2B5EF4-FFF2-40B4-BE49-F238E27FC236}">
              <a16:creationId xmlns:a16="http://schemas.microsoft.com/office/drawing/2014/main" id="{F026B31E-5665-472E-A713-6305590C866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2" name="Text Box 16">
          <a:extLst>
            <a:ext uri="{FF2B5EF4-FFF2-40B4-BE49-F238E27FC236}">
              <a16:creationId xmlns:a16="http://schemas.microsoft.com/office/drawing/2014/main" id="{5B3ADB59-61CF-4265-BCA7-37D864E402F7}"/>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3" name="Text Box 17">
          <a:extLst>
            <a:ext uri="{FF2B5EF4-FFF2-40B4-BE49-F238E27FC236}">
              <a16:creationId xmlns:a16="http://schemas.microsoft.com/office/drawing/2014/main" id="{EE0B8C49-91BF-4019-BEA4-0328EF9B5EE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4" name="Text Box 18">
          <a:extLst>
            <a:ext uri="{FF2B5EF4-FFF2-40B4-BE49-F238E27FC236}">
              <a16:creationId xmlns:a16="http://schemas.microsoft.com/office/drawing/2014/main" id="{DFB83586-2661-4B6A-BB24-E87BCEF2C16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5" name="Text Box 19">
          <a:extLst>
            <a:ext uri="{FF2B5EF4-FFF2-40B4-BE49-F238E27FC236}">
              <a16:creationId xmlns:a16="http://schemas.microsoft.com/office/drawing/2014/main" id="{FAA88D40-A6A0-4DC1-8174-B095BDFF6DC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66" name="Text Box 15">
          <a:extLst>
            <a:ext uri="{FF2B5EF4-FFF2-40B4-BE49-F238E27FC236}">
              <a16:creationId xmlns:a16="http://schemas.microsoft.com/office/drawing/2014/main" id="{BDAA51BE-2E40-4712-A946-D091B6F36FDF}"/>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7" name="Text Box 16">
          <a:extLst>
            <a:ext uri="{FF2B5EF4-FFF2-40B4-BE49-F238E27FC236}">
              <a16:creationId xmlns:a16="http://schemas.microsoft.com/office/drawing/2014/main" id="{1B21EE0C-304F-4F78-BCCE-C1DAED89234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8" name="Text Box 17">
          <a:extLst>
            <a:ext uri="{FF2B5EF4-FFF2-40B4-BE49-F238E27FC236}">
              <a16:creationId xmlns:a16="http://schemas.microsoft.com/office/drawing/2014/main" id="{9C49F72D-2098-4EFD-A8B2-FB961B9525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9" name="Text Box 18">
          <a:extLst>
            <a:ext uri="{FF2B5EF4-FFF2-40B4-BE49-F238E27FC236}">
              <a16:creationId xmlns:a16="http://schemas.microsoft.com/office/drawing/2014/main" id="{A28976CE-2388-4ED4-B299-052BD0916D8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70" name="Text Box 19">
          <a:extLst>
            <a:ext uri="{FF2B5EF4-FFF2-40B4-BE49-F238E27FC236}">
              <a16:creationId xmlns:a16="http://schemas.microsoft.com/office/drawing/2014/main" id="{C3188C9C-70C0-4D0A-9AB0-C316021691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20</xdr:row>
      <xdr:rowOff>504825</xdr:rowOff>
    </xdr:from>
    <xdr:ext cx="95250" cy="442269"/>
    <xdr:sp macro="" textlink="">
      <xdr:nvSpPr>
        <xdr:cNvPr id="2071" name="Text Box 15">
          <a:extLst>
            <a:ext uri="{FF2B5EF4-FFF2-40B4-BE49-F238E27FC236}">
              <a16:creationId xmlns:a16="http://schemas.microsoft.com/office/drawing/2014/main" id="{402DFE85-CA5A-4451-9BD4-3928A46C6489}"/>
            </a:ext>
          </a:extLst>
        </xdr:cNvPr>
        <xdr:cNvSpPr txBox="1">
          <a:spLocks noChangeArrowheads="1"/>
        </xdr:cNvSpPr>
      </xdr:nvSpPr>
      <xdr:spPr bwMode="auto">
        <a:xfrm>
          <a:off x="14363700" y="13163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2" name="Text Box 16">
          <a:extLst>
            <a:ext uri="{FF2B5EF4-FFF2-40B4-BE49-F238E27FC236}">
              <a16:creationId xmlns:a16="http://schemas.microsoft.com/office/drawing/2014/main" id="{8ADBF9DB-FFE4-47D5-89C6-BC7FFAA877A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3" name="Text Box 17">
          <a:extLst>
            <a:ext uri="{FF2B5EF4-FFF2-40B4-BE49-F238E27FC236}">
              <a16:creationId xmlns:a16="http://schemas.microsoft.com/office/drawing/2014/main" id="{31F16785-42C1-45A4-B82D-7C5CA51232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4" name="Text Box 18">
          <a:extLst>
            <a:ext uri="{FF2B5EF4-FFF2-40B4-BE49-F238E27FC236}">
              <a16:creationId xmlns:a16="http://schemas.microsoft.com/office/drawing/2014/main" id="{8B8E757F-F9C2-45A2-A8B8-FB4D865580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5" name="Text Box 16">
          <a:extLst>
            <a:ext uri="{FF2B5EF4-FFF2-40B4-BE49-F238E27FC236}">
              <a16:creationId xmlns:a16="http://schemas.microsoft.com/office/drawing/2014/main" id="{0B589645-A107-4857-80DA-8EA59B7D076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6" name="Text Box 17">
          <a:extLst>
            <a:ext uri="{FF2B5EF4-FFF2-40B4-BE49-F238E27FC236}">
              <a16:creationId xmlns:a16="http://schemas.microsoft.com/office/drawing/2014/main" id="{6D68EDD5-56D1-4CBF-84A0-A5DD295BCB7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7" name="Text Box 18">
          <a:extLst>
            <a:ext uri="{FF2B5EF4-FFF2-40B4-BE49-F238E27FC236}">
              <a16:creationId xmlns:a16="http://schemas.microsoft.com/office/drawing/2014/main" id="{72FF8148-A186-470A-A6FC-00D9487C974B}"/>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8" name="Text Box 19">
          <a:extLst>
            <a:ext uri="{FF2B5EF4-FFF2-40B4-BE49-F238E27FC236}">
              <a16:creationId xmlns:a16="http://schemas.microsoft.com/office/drawing/2014/main" id="{7D848608-5605-42CC-9961-7C50B7CA351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9" name="Text Box 16">
          <a:extLst>
            <a:ext uri="{FF2B5EF4-FFF2-40B4-BE49-F238E27FC236}">
              <a16:creationId xmlns:a16="http://schemas.microsoft.com/office/drawing/2014/main" id="{B8E852A7-3A52-4CA1-A292-845E8380C76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0" name="Text Box 17">
          <a:extLst>
            <a:ext uri="{FF2B5EF4-FFF2-40B4-BE49-F238E27FC236}">
              <a16:creationId xmlns:a16="http://schemas.microsoft.com/office/drawing/2014/main" id="{B90A1BAD-3B80-4654-9F3C-6011AEDD524A}"/>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1" name="Text Box 18">
          <a:extLst>
            <a:ext uri="{FF2B5EF4-FFF2-40B4-BE49-F238E27FC236}">
              <a16:creationId xmlns:a16="http://schemas.microsoft.com/office/drawing/2014/main" id="{59A0294F-1A0E-4EDB-8721-7B9E1B826E6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082" name="Text Box 15">
          <a:extLst>
            <a:ext uri="{FF2B5EF4-FFF2-40B4-BE49-F238E27FC236}">
              <a16:creationId xmlns:a16="http://schemas.microsoft.com/office/drawing/2014/main" id="{B098AB94-ABBD-4A26-A63F-6EB79C7A0E71}"/>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3" name="Text Box 16">
          <a:extLst>
            <a:ext uri="{FF2B5EF4-FFF2-40B4-BE49-F238E27FC236}">
              <a16:creationId xmlns:a16="http://schemas.microsoft.com/office/drawing/2014/main" id="{331D6A7C-6117-4B72-9CBF-719BFDDF57B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4" name="Text Box 17">
          <a:extLst>
            <a:ext uri="{FF2B5EF4-FFF2-40B4-BE49-F238E27FC236}">
              <a16:creationId xmlns:a16="http://schemas.microsoft.com/office/drawing/2014/main" id="{9019F8DC-7355-4729-BA2D-427474205B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5" name="Text Box 18">
          <a:extLst>
            <a:ext uri="{FF2B5EF4-FFF2-40B4-BE49-F238E27FC236}">
              <a16:creationId xmlns:a16="http://schemas.microsoft.com/office/drawing/2014/main" id="{5988FB65-806A-4562-8B6E-C7F004066ED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6" name="Text Box 19">
          <a:extLst>
            <a:ext uri="{FF2B5EF4-FFF2-40B4-BE49-F238E27FC236}">
              <a16:creationId xmlns:a16="http://schemas.microsoft.com/office/drawing/2014/main" id="{991C90EE-3BE4-45BF-BD77-73A2C040554F}"/>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7" name="Text Box 16">
          <a:extLst>
            <a:ext uri="{FF2B5EF4-FFF2-40B4-BE49-F238E27FC236}">
              <a16:creationId xmlns:a16="http://schemas.microsoft.com/office/drawing/2014/main" id="{19A8BEA5-B370-41D8-9973-E66EF7AF49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8" name="Text Box 17">
          <a:extLst>
            <a:ext uri="{FF2B5EF4-FFF2-40B4-BE49-F238E27FC236}">
              <a16:creationId xmlns:a16="http://schemas.microsoft.com/office/drawing/2014/main" id="{501336E4-FAEE-4193-A5E7-C0A51F67E90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9" name="Text Box 18">
          <a:extLst>
            <a:ext uri="{FF2B5EF4-FFF2-40B4-BE49-F238E27FC236}">
              <a16:creationId xmlns:a16="http://schemas.microsoft.com/office/drawing/2014/main" id="{549D70F0-D099-4E0C-95E4-28B4A5F97889}"/>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90" name="Text Box 19">
          <a:extLst>
            <a:ext uri="{FF2B5EF4-FFF2-40B4-BE49-F238E27FC236}">
              <a16:creationId xmlns:a16="http://schemas.microsoft.com/office/drawing/2014/main" id="{69F2EA0A-5BD4-4C7F-B5AD-076A292093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1" name="Text Box 16">
          <a:extLst>
            <a:ext uri="{FF2B5EF4-FFF2-40B4-BE49-F238E27FC236}">
              <a16:creationId xmlns:a16="http://schemas.microsoft.com/office/drawing/2014/main" id="{B934288F-8E10-4AAA-B086-FFCC3362B04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2" name="Text Box 17">
          <a:extLst>
            <a:ext uri="{FF2B5EF4-FFF2-40B4-BE49-F238E27FC236}">
              <a16:creationId xmlns:a16="http://schemas.microsoft.com/office/drawing/2014/main" id="{7D8C6706-DF27-4273-A778-6E8F07C6332B}"/>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3" name="Text Box 18">
          <a:extLst>
            <a:ext uri="{FF2B5EF4-FFF2-40B4-BE49-F238E27FC236}">
              <a16:creationId xmlns:a16="http://schemas.microsoft.com/office/drawing/2014/main" id="{18D0B7C1-692C-4E37-8EC2-0297A225DB4E}"/>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4" name="Text Box 19">
          <a:extLst>
            <a:ext uri="{FF2B5EF4-FFF2-40B4-BE49-F238E27FC236}">
              <a16:creationId xmlns:a16="http://schemas.microsoft.com/office/drawing/2014/main" id="{C0608FAB-2DBA-44A4-BD2A-7761E81C4DAC}"/>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95" name="Text Box 15">
          <a:extLst>
            <a:ext uri="{FF2B5EF4-FFF2-40B4-BE49-F238E27FC236}">
              <a16:creationId xmlns:a16="http://schemas.microsoft.com/office/drawing/2014/main" id="{3031C2D3-DA22-437A-9DE7-CC5354EE8D61}"/>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6" name="Text Box 16">
          <a:extLst>
            <a:ext uri="{FF2B5EF4-FFF2-40B4-BE49-F238E27FC236}">
              <a16:creationId xmlns:a16="http://schemas.microsoft.com/office/drawing/2014/main" id="{7B74C30B-3771-46C3-8E54-D52725D9550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7" name="Text Box 17">
          <a:extLst>
            <a:ext uri="{FF2B5EF4-FFF2-40B4-BE49-F238E27FC236}">
              <a16:creationId xmlns:a16="http://schemas.microsoft.com/office/drawing/2014/main" id="{7B1C1FEA-57D9-4920-B3E9-FD4BA666FA7E}"/>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8" name="Text Box 18">
          <a:extLst>
            <a:ext uri="{FF2B5EF4-FFF2-40B4-BE49-F238E27FC236}">
              <a16:creationId xmlns:a16="http://schemas.microsoft.com/office/drawing/2014/main" id="{E881EBF9-3820-401B-A0D3-C8DEA9672B0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9" name="Text Box 19">
          <a:extLst>
            <a:ext uri="{FF2B5EF4-FFF2-40B4-BE49-F238E27FC236}">
              <a16:creationId xmlns:a16="http://schemas.microsoft.com/office/drawing/2014/main" id="{384C08F6-05F8-44B2-B374-4454993DA7BB}"/>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0" name="Text Box 16">
          <a:extLst>
            <a:ext uri="{FF2B5EF4-FFF2-40B4-BE49-F238E27FC236}">
              <a16:creationId xmlns:a16="http://schemas.microsoft.com/office/drawing/2014/main" id="{C8D30BDE-8069-4A53-BA48-11FDA22CEBD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1" name="Text Box 17">
          <a:extLst>
            <a:ext uri="{FF2B5EF4-FFF2-40B4-BE49-F238E27FC236}">
              <a16:creationId xmlns:a16="http://schemas.microsoft.com/office/drawing/2014/main" id="{E6049500-F179-49AE-A0CF-562459EB4C8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15875</xdr:rowOff>
    </xdr:from>
    <xdr:ext cx="95250" cy="171450"/>
    <xdr:sp macro="" textlink="">
      <xdr:nvSpPr>
        <xdr:cNvPr id="2102" name="Text Box 18">
          <a:extLst>
            <a:ext uri="{FF2B5EF4-FFF2-40B4-BE49-F238E27FC236}">
              <a16:creationId xmlns:a16="http://schemas.microsoft.com/office/drawing/2014/main" id="{370582C6-9DB5-4A77-A76E-B36AB6BF5C75}"/>
            </a:ext>
          </a:extLst>
        </xdr:cNvPr>
        <xdr:cNvSpPr txBox="1">
          <a:spLocks noChangeArrowheads="1"/>
        </xdr:cNvSpPr>
      </xdr:nvSpPr>
      <xdr:spPr bwMode="auto">
        <a:xfrm>
          <a:off x="14355762" y="14293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3" name="Text Box 16">
          <a:extLst>
            <a:ext uri="{FF2B5EF4-FFF2-40B4-BE49-F238E27FC236}">
              <a16:creationId xmlns:a16="http://schemas.microsoft.com/office/drawing/2014/main" id="{A100682A-6A9B-4427-BF62-5D4E7FA5D53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4" name="Text Box 17">
          <a:extLst>
            <a:ext uri="{FF2B5EF4-FFF2-40B4-BE49-F238E27FC236}">
              <a16:creationId xmlns:a16="http://schemas.microsoft.com/office/drawing/2014/main" id="{6487A0E2-F007-4095-88D8-8DF6F678E8CE}"/>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5" name="Text Box 18">
          <a:extLst>
            <a:ext uri="{FF2B5EF4-FFF2-40B4-BE49-F238E27FC236}">
              <a16:creationId xmlns:a16="http://schemas.microsoft.com/office/drawing/2014/main" id="{3A55DA76-D3A7-4C8C-B6BB-8AA00E5A950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6" name="Text Box 19">
          <a:extLst>
            <a:ext uri="{FF2B5EF4-FFF2-40B4-BE49-F238E27FC236}">
              <a16:creationId xmlns:a16="http://schemas.microsoft.com/office/drawing/2014/main" id="{26FB4295-3BBF-42B4-8902-D4EC4B894A27}"/>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7" name="Text Box 16">
          <a:extLst>
            <a:ext uri="{FF2B5EF4-FFF2-40B4-BE49-F238E27FC236}">
              <a16:creationId xmlns:a16="http://schemas.microsoft.com/office/drawing/2014/main" id="{4DD3B638-9AD6-4579-9A21-6BA34C37445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108" name="Text Box 15">
          <a:extLst>
            <a:ext uri="{FF2B5EF4-FFF2-40B4-BE49-F238E27FC236}">
              <a16:creationId xmlns:a16="http://schemas.microsoft.com/office/drawing/2014/main" id="{DA1857FB-9184-4554-8361-E0F644F64C69}"/>
            </a:ext>
          </a:extLst>
        </xdr:cNvPr>
        <xdr:cNvSpPr txBox="1">
          <a:spLocks noChangeArrowheads="1"/>
        </xdr:cNvSpPr>
      </xdr:nvSpPr>
      <xdr:spPr bwMode="auto">
        <a:xfrm>
          <a:off x="4743450" y="14649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09" name="Text Box 15">
          <a:extLst>
            <a:ext uri="{FF2B5EF4-FFF2-40B4-BE49-F238E27FC236}">
              <a16:creationId xmlns:a16="http://schemas.microsoft.com/office/drawing/2014/main" id="{6746F8B7-03A0-4835-A791-220506C66A13}"/>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10" name="Text Box 15">
          <a:extLst>
            <a:ext uri="{FF2B5EF4-FFF2-40B4-BE49-F238E27FC236}">
              <a16:creationId xmlns:a16="http://schemas.microsoft.com/office/drawing/2014/main" id="{C53D7E1A-66D2-47C0-B527-7B6A0ABFA2F5}"/>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11" name="Text Box 15">
          <a:extLst>
            <a:ext uri="{FF2B5EF4-FFF2-40B4-BE49-F238E27FC236}">
              <a16:creationId xmlns:a16="http://schemas.microsoft.com/office/drawing/2014/main" id="{917DA2B3-2F38-45B6-AFBE-40DC6B914106}"/>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112" name="Text Box 15">
          <a:extLst>
            <a:ext uri="{FF2B5EF4-FFF2-40B4-BE49-F238E27FC236}">
              <a16:creationId xmlns:a16="http://schemas.microsoft.com/office/drawing/2014/main" id="{C52188FE-B53E-4854-B40E-DFF42132D69E}"/>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3" name="Text Box 16">
          <a:extLst>
            <a:ext uri="{FF2B5EF4-FFF2-40B4-BE49-F238E27FC236}">
              <a16:creationId xmlns:a16="http://schemas.microsoft.com/office/drawing/2014/main" id="{7B79F798-2243-40A4-B81A-0DCE2549146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4" name="Text Box 17">
          <a:extLst>
            <a:ext uri="{FF2B5EF4-FFF2-40B4-BE49-F238E27FC236}">
              <a16:creationId xmlns:a16="http://schemas.microsoft.com/office/drawing/2014/main" id="{258F42F5-3B32-4733-B6E2-4C9E70D1137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5" name="Text Box 18">
          <a:extLst>
            <a:ext uri="{FF2B5EF4-FFF2-40B4-BE49-F238E27FC236}">
              <a16:creationId xmlns:a16="http://schemas.microsoft.com/office/drawing/2014/main" id="{03ADF7A7-4043-45A4-B58D-6DE5BD59177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6" name="Text Box 19">
          <a:extLst>
            <a:ext uri="{FF2B5EF4-FFF2-40B4-BE49-F238E27FC236}">
              <a16:creationId xmlns:a16="http://schemas.microsoft.com/office/drawing/2014/main" id="{AB5A1065-6C35-40B8-BC2D-C4055352402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7" name="Text Box 16">
          <a:extLst>
            <a:ext uri="{FF2B5EF4-FFF2-40B4-BE49-F238E27FC236}">
              <a16:creationId xmlns:a16="http://schemas.microsoft.com/office/drawing/2014/main" id="{71D3FC61-3BD9-43F7-BFC0-75A5E8E75A8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8" name="Text Box 17">
          <a:extLst>
            <a:ext uri="{FF2B5EF4-FFF2-40B4-BE49-F238E27FC236}">
              <a16:creationId xmlns:a16="http://schemas.microsoft.com/office/drawing/2014/main" id="{CF3333DB-9B9B-4017-85DF-3227C9B7702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9" name="Text Box 18">
          <a:extLst>
            <a:ext uri="{FF2B5EF4-FFF2-40B4-BE49-F238E27FC236}">
              <a16:creationId xmlns:a16="http://schemas.microsoft.com/office/drawing/2014/main" id="{25C203E8-5416-44F3-BBA9-A981C1315AF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20" name="Text Box 19">
          <a:extLst>
            <a:ext uri="{FF2B5EF4-FFF2-40B4-BE49-F238E27FC236}">
              <a16:creationId xmlns:a16="http://schemas.microsoft.com/office/drawing/2014/main" id="{F59DC911-20F6-4E0D-B641-A036EF9FC6E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1" name="Text Box 16">
          <a:extLst>
            <a:ext uri="{FF2B5EF4-FFF2-40B4-BE49-F238E27FC236}">
              <a16:creationId xmlns:a16="http://schemas.microsoft.com/office/drawing/2014/main" id="{7885CE44-10AC-403C-8424-89B8927D07F4}"/>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2" name="Text Box 17">
          <a:extLst>
            <a:ext uri="{FF2B5EF4-FFF2-40B4-BE49-F238E27FC236}">
              <a16:creationId xmlns:a16="http://schemas.microsoft.com/office/drawing/2014/main" id="{B2238DE2-53A2-4FC3-BA35-5553D7A73E32}"/>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3" name="Text Box 18">
          <a:extLst>
            <a:ext uri="{FF2B5EF4-FFF2-40B4-BE49-F238E27FC236}">
              <a16:creationId xmlns:a16="http://schemas.microsoft.com/office/drawing/2014/main" id="{979B7123-709B-4B03-A91E-24554AE9BFDC}"/>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4" name="Text Box 19">
          <a:extLst>
            <a:ext uri="{FF2B5EF4-FFF2-40B4-BE49-F238E27FC236}">
              <a16:creationId xmlns:a16="http://schemas.microsoft.com/office/drawing/2014/main" id="{0066848C-B3E6-4447-B045-0E2F7BA58CAD}"/>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25" name="Text Box 15">
          <a:extLst>
            <a:ext uri="{FF2B5EF4-FFF2-40B4-BE49-F238E27FC236}">
              <a16:creationId xmlns:a16="http://schemas.microsoft.com/office/drawing/2014/main" id="{BC11CFD9-B8D0-4D78-A481-8AD6E54C00F9}"/>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6" name="Text Box 16">
          <a:extLst>
            <a:ext uri="{FF2B5EF4-FFF2-40B4-BE49-F238E27FC236}">
              <a16:creationId xmlns:a16="http://schemas.microsoft.com/office/drawing/2014/main" id="{999D7A67-F043-471B-BD0B-9A84E8B244B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7" name="Text Box 17">
          <a:extLst>
            <a:ext uri="{FF2B5EF4-FFF2-40B4-BE49-F238E27FC236}">
              <a16:creationId xmlns:a16="http://schemas.microsoft.com/office/drawing/2014/main" id="{087FC252-13C2-4502-BB91-7C9CCB4DD48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8" name="Text Box 18">
          <a:extLst>
            <a:ext uri="{FF2B5EF4-FFF2-40B4-BE49-F238E27FC236}">
              <a16:creationId xmlns:a16="http://schemas.microsoft.com/office/drawing/2014/main" id="{8446C532-8A23-4E80-B773-3994932C7CE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9" name="Text Box 19">
          <a:extLst>
            <a:ext uri="{FF2B5EF4-FFF2-40B4-BE49-F238E27FC236}">
              <a16:creationId xmlns:a16="http://schemas.microsoft.com/office/drawing/2014/main" id="{FEEAB300-FB02-46C7-A0A8-A896623DEF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0" name="Text Box 16">
          <a:extLst>
            <a:ext uri="{FF2B5EF4-FFF2-40B4-BE49-F238E27FC236}">
              <a16:creationId xmlns:a16="http://schemas.microsoft.com/office/drawing/2014/main" id="{C281F1CA-3F7F-458A-9F7F-5773DFBF4E5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1" name="Text Box 17">
          <a:extLst>
            <a:ext uri="{FF2B5EF4-FFF2-40B4-BE49-F238E27FC236}">
              <a16:creationId xmlns:a16="http://schemas.microsoft.com/office/drawing/2014/main" id="{B1B9B0B4-6582-44BE-B077-574AA44E173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2" name="Text Box 18">
          <a:extLst>
            <a:ext uri="{FF2B5EF4-FFF2-40B4-BE49-F238E27FC236}">
              <a16:creationId xmlns:a16="http://schemas.microsoft.com/office/drawing/2014/main" id="{671D6519-85BE-43F7-A85D-215F73332D2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3" name="Text Box 16">
          <a:extLst>
            <a:ext uri="{FF2B5EF4-FFF2-40B4-BE49-F238E27FC236}">
              <a16:creationId xmlns:a16="http://schemas.microsoft.com/office/drawing/2014/main" id="{037A845E-2A0C-49E5-915F-433704A0988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4" name="Text Box 17">
          <a:extLst>
            <a:ext uri="{FF2B5EF4-FFF2-40B4-BE49-F238E27FC236}">
              <a16:creationId xmlns:a16="http://schemas.microsoft.com/office/drawing/2014/main" id="{E8BFB4A5-D1F2-4082-BF06-D7ED099F162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5" name="Text Box 18">
          <a:extLst>
            <a:ext uri="{FF2B5EF4-FFF2-40B4-BE49-F238E27FC236}">
              <a16:creationId xmlns:a16="http://schemas.microsoft.com/office/drawing/2014/main" id="{15A61DE4-5EBD-4372-A6A6-75F8BD75B84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6" name="Text Box 19">
          <a:extLst>
            <a:ext uri="{FF2B5EF4-FFF2-40B4-BE49-F238E27FC236}">
              <a16:creationId xmlns:a16="http://schemas.microsoft.com/office/drawing/2014/main" id="{02930E9E-774B-4BEA-8B12-D03DAA743C7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7" name="Text Box 16">
          <a:extLst>
            <a:ext uri="{FF2B5EF4-FFF2-40B4-BE49-F238E27FC236}">
              <a16:creationId xmlns:a16="http://schemas.microsoft.com/office/drawing/2014/main" id="{C92BA9C0-CDC5-4855-A9BF-0FEBC2D461F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8" name="Text Box 17">
          <a:extLst>
            <a:ext uri="{FF2B5EF4-FFF2-40B4-BE49-F238E27FC236}">
              <a16:creationId xmlns:a16="http://schemas.microsoft.com/office/drawing/2014/main" id="{82584985-540E-43CE-BEAE-16E1393EC3E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9" name="Text Box 18">
          <a:extLst>
            <a:ext uri="{FF2B5EF4-FFF2-40B4-BE49-F238E27FC236}">
              <a16:creationId xmlns:a16="http://schemas.microsoft.com/office/drawing/2014/main" id="{949D42C6-3823-449A-B095-4095F6A244CE}"/>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40" name="Text Box 19">
          <a:extLst>
            <a:ext uri="{FF2B5EF4-FFF2-40B4-BE49-F238E27FC236}">
              <a16:creationId xmlns:a16="http://schemas.microsoft.com/office/drawing/2014/main" id="{0369D1B3-6D17-451B-9FBA-C753974F464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141" name="Text Box 15">
          <a:extLst>
            <a:ext uri="{FF2B5EF4-FFF2-40B4-BE49-F238E27FC236}">
              <a16:creationId xmlns:a16="http://schemas.microsoft.com/office/drawing/2014/main" id="{CC40FDFF-EBB9-42A7-AD70-0E902C7FDE8E}"/>
            </a:ext>
          </a:extLst>
        </xdr:cNvPr>
        <xdr:cNvSpPr txBox="1">
          <a:spLocks noChangeArrowheads="1"/>
        </xdr:cNvSpPr>
      </xdr:nvSpPr>
      <xdr:spPr bwMode="auto">
        <a:xfrm>
          <a:off x="4743450" y="14649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42" name="Text Box 15">
          <a:extLst>
            <a:ext uri="{FF2B5EF4-FFF2-40B4-BE49-F238E27FC236}">
              <a16:creationId xmlns:a16="http://schemas.microsoft.com/office/drawing/2014/main" id="{BDC0A423-95E2-4532-92F4-8CFA9CA88E9B}"/>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43" name="Text Box 15">
          <a:extLst>
            <a:ext uri="{FF2B5EF4-FFF2-40B4-BE49-F238E27FC236}">
              <a16:creationId xmlns:a16="http://schemas.microsoft.com/office/drawing/2014/main" id="{F9487F42-6BB6-44DB-AF0C-13B1BDA25C9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44" name="Text Box 15">
          <a:extLst>
            <a:ext uri="{FF2B5EF4-FFF2-40B4-BE49-F238E27FC236}">
              <a16:creationId xmlns:a16="http://schemas.microsoft.com/office/drawing/2014/main" id="{27740649-907C-421B-8C4E-989A40B96093}"/>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213632"/>
    <xdr:sp macro="" textlink="">
      <xdr:nvSpPr>
        <xdr:cNvPr id="2145" name="Text Box 15">
          <a:extLst>
            <a:ext uri="{FF2B5EF4-FFF2-40B4-BE49-F238E27FC236}">
              <a16:creationId xmlns:a16="http://schemas.microsoft.com/office/drawing/2014/main" id="{3CC40D81-A2C6-4DE7-A9A2-312F747B4689}"/>
            </a:ext>
          </a:extLst>
        </xdr:cNvPr>
        <xdr:cNvSpPr txBox="1">
          <a:spLocks noChangeArrowheads="1"/>
        </xdr:cNvSpPr>
      </xdr:nvSpPr>
      <xdr:spPr bwMode="auto">
        <a:xfrm>
          <a:off x="1436370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6" name="Text Box 16">
          <a:extLst>
            <a:ext uri="{FF2B5EF4-FFF2-40B4-BE49-F238E27FC236}">
              <a16:creationId xmlns:a16="http://schemas.microsoft.com/office/drawing/2014/main" id="{08B64C47-A970-4AAD-929A-A8A6EAE3B3C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7" name="Text Box 17">
          <a:extLst>
            <a:ext uri="{FF2B5EF4-FFF2-40B4-BE49-F238E27FC236}">
              <a16:creationId xmlns:a16="http://schemas.microsoft.com/office/drawing/2014/main" id="{DBEA7467-CD36-4164-B33C-6FF8E94DAD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8" name="Text Box 18">
          <a:extLst>
            <a:ext uri="{FF2B5EF4-FFF2-40B4-BE49-F238E27FC236}">
              <a16:creationId xmlns:a16="http://schemas.microsoft.com/office/drawing/2014/main" id="{407499A0-04FB-421B-88CD-20D073D165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9" name="Text Box 19">
          <a:extLst>
            <a:ext uri="{FF2B5EF4-FFF2-40B4-BE49-F238E27FC236}">
              <a16:creationId xmlns:a16="http://schemas.microsoft.com/office/drawing/2014/main" id="{DD522A40-216D-4B51-B129-D09419FC475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0" name="Text Box 16">
          <a:extLst>
            <a:ext uri="{FF2B5EF4-FFF2-40B4-BE49-F238E27FC236}">
              <a16:creationId xmlns:a16="http://schemas.microsoft.com/office/drawing/2014/main" id="{A4E1748D-DD65-4225-AD1B-A2BB44F6302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1" name="Text Box 17">
          <a:extLst>
            <a:ext uri="{FF2B5EF4-FFF2-40B4-BE49-F238E27FC236}">
              <a16:creationId xmlns:a16="http://schemas.microsoft.com/office/drawing/2014/main" id="{0718A5D2-EC1B-4DCA-AE9D-56E5F6EAA33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2" name="Text Box 18">
          <a:extLst>
            <a:ext uri="{FF2B5EF4-FFF2-40B4-BE49-F238E27FC236}">
              <a16:creationId xmlns:a16="http://schemas.microsoft.com/office/drawing/2014/main" id="{07B634B4-B592-4850-881B-DEDE181034E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3" name="Text Box 19">
          <a:extLst>
            <a:ext uri="{FF2B5EF4-FFF2-40B4-BE49-F238E27FC236}">
              <a16:creationId xmlns:a16="http://schemas.microsoft.com/office/drawing/2014/main" id="{C43A710E-1361-4E96-BF7A-4F5EE0EBAFCC}"/>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4" name="Text Box 16">
          <a:extLst>
            <a:ext uri="{FF2B5EF4-FFF2-40B4-BE49-F238E27FC236}">
              <a16:creationId xmlns:a16="http://schemas.microsoft.com/office/drawing/2014/main" id="{9DADF381-DC23-4916-BB48-BE415C4B115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5" name="Text Box 17">
          <a:extLst>
            <a:ext uri="{FF2B5EF4-FFF2-40B4-BE49-F238E27FC236}">
              <a16:creationId xmlns:a16="http://schemas.microsoft.com/office/drawing/2014/main" id="{C2E18FBD-A296-467C-A00D-9630DFE359EF}"/>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6" name="Text Box 18">
          <a:extLst>
            <a:ext uri="{FF2B5EF4-FFF2-40B4-BE49-F238E27FC236}">
              <a16:creationId xmlns:a16="http://schemas.microsoft.com/office/drawing/2014/main" id="{DC995341-9818-4E64-B871-769E1EAF786A}"/>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7" name="Text Box 19">
          <a:extLst>
            <a:ext uri="{FF2B5EF4-FFF2-40B4-BE49-F238E27FC236}">
              <a16:creationId xmlns:a16="http://schemas.microsoft.com/office/drawing/2014/main" id="{2D3C4B19-458A-40B6-8E68-FD63E4D83408}"/>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58" name="Text Box 15">
          <a:extLst>
            <a:ext uri="{FF2B5EF4-FFF2-40B4-BE49-F238E27FC236}">
              <a16:creationId xmlns:a16="http://schemas.microsoft.com/office/drawing/2014/main" id="{99BF150B-9CF0-4843-B4B9-E77A8EBA77EC}"/>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59" name="Text Box 16">
          <a:extLst>
            <a:ext uri="{FF2B5EF4-FFF2-40B4-BE49-F238E27FC236}">
              <a16:creationId xmlns:a16="http://schemas.microsoft.com/office/drawing/2014/main" id="{5C4A18EB-F070-40A6-8195-71CE02CF3FB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0" name="Text Box 17">
          <a:extLst>
            <a:ext uri="{FF2B5EF4-FFF2-40B4-BE49-F238E27FC236}">
              <a16:creationId xmlns:a16="http://schemas.microsoft.com/office/drawing/2014/main" id="{7FAC09E8-5B70-4B1B-B951-F6259E28817C}"/>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1" name="Text Box 18">
          <a:extLst>
            <a:ext uri="{FF2B5EF4-FFF2-40B4-BE49-F238E27FC236}">
              <a16:creationId xmlns:a16="http://schemas.microsoft.com/office/drawing/2014/main" id="{9E03D47A-73DA-40B2-9B49-25D4F24CE50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2" name="Text Box 19">
          <a:extLst>
            <a:ext uri="{FF2B5EF4-FFF2-40B4-BE49-F238E27FC236}">
              <a16:creationId xmlns:a16="http://schemas.microsoft.com/office/drawing/2014/main" id="{BB19C55D-FA24-4DEA-B0AF-0A7AA3532B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26</xdr:row>
      <xdr:rowOff>504825</xdr:rowOff>
    </xdr:from>
    <xdr:ext cx="95250" cy="442269"/>
    <xdr:sp macro="" textlink="">
      <xdr:nvSpPr>
        <xdr:cNvPr id="2163" name="Text Box 15">
          <a:extLst>
            <a:ext uri="{FF2B5EF4-FFF2-40B4-BE49-F238E27FC236}">
              <a16:creationId xmlns:a16="http://schemas.microsoft.com/office/drawing/2014/main" id="{7171792E-C309-454D-A382-13A1F296DA33}"/>
            </a:ext>
          </a:extLst>
        </xdr:cNvPr>
        <xdr:cNvSpPr txBox="1">
          <a:spLocks noChangeArrowheads="1"/>
        </xdr:cNvSpPr>
      </xdr:nvSpPr>
      <xdr:spPr bwMode="auto">
        <a:xfrm>
          <a:off x="14363700" y="15392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4" name="Text Box 16">
          <a:extLst>
            <a:ext uri="{FF2B5EF4-FFF2-40B4-BE49-F238E27FC236}">
              <a16:creationId xmlns:a16="http://schemas.microsoft.com/office/drawing/2014/main" id="{E7FFC2E3-D5C4-4137-8114-732CBE2AEE0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5" name="Text Box 17">
          <a:extLst>
            <a:ext uri="{FF2B5EF4-FFF2-40B4-BE49-F238E27FC236}">
              <a16:creationId xmlns:a16="http://schemas.microsoft.com/office/drawing/2014/main" id="{A2857455-BBD5-49C9-8093-04EC55FFDB6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6" name="Text Box 18">
          <a:extLst>
            <a:ext uri="{FF2B5EF4-FFF2-40B4-BE49-F238E27FC236}">
              <a16:creationId xmlns:a16="http://schemas.microsoft.com/office/drawing/2014/main" id="{2822ED3B-E57C-4B75-882B-2D49DB0E5A8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7" name="Text Box 16">
          <a:extLst>
            <a:ext uri="{FF2B5EF4-FFF2-40B4-BE49-F238E27FC236}">
              <a16:creationId xmlns:a16="http://schemas.microsoft.com/office/drawing/2014/main" id="{F9CDC87D-CC6B-461D-B0D8-BFA008ECCE1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8" name="Text Box 17">
          <a:extLst>
            <a:ext uri="{FF2B5EF4-FFF2-40B4-BE49-F238E27FC236}">
              <a16:creationId xmlns:a16="http://schemas.microsoft.com/office/drawing/2014/main" id="{725E6D7E-3257-41F0-B573-FD026187BE5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9" name="Text Box 18">
          <a:extLst>
            <a:ext uri="{FF2B5EF4-FFF2-40B4-BE49-F238E27FC236}">
              <a16:creationId xmlns:a16="http://schemas.microsoft.com/office/drawing/2014/main" id="{A5D4016B-F390-4531-B8B6-FF25904EA1C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0" name="Text Box 19">
          <a:extLst>
            <a:ext uri="{FF2B5EF4-FFF2-40B4-BE49-F238E27FC236}">
              <a16:creationId xmlns:a16="http://schemas.microsoft.com/office/drawing/2014/main" id="{0842CD67-FFB3-4FF3-8047-244B398BC319}"/>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1" name="Text Box 16">
          <a:extLst>
            <a:ext uri="{FF2B5EF4-FFF2-40B4-BE49-F238E27FC236}">
              <a16:creationId xmlns:a16="http://schemas.microsoft.com/office/drawing/2014/main" id="{F9FDCE82-B974-4A97-92CA-D1EA0CA6C8B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2" name="Text Box 17">
          <a:extLst>
            <a:ext uri="{FF2B5EF4-FFF2-40B4-BE49-F238E27FC236}">
              <a16:creationId xmlns:a16="http://schemas.microsoft.com/office/drawing/2014/main" id="{65CF2722-FAA5-4A1C-883A-7A95F3451272}"/>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3" name="Text Box 18">
          <a:extLst>
            <a:ext uri="{FF2B5EF4-FFF2-40B4-BE49-F238E27FC236}">
              <a16:creationId xmlns:a16="http://schemas.microsoft.com/office/drawing/2014/main" id="{3E7511A6-0F6D-4624-87DE-4DA73083905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174" name="Text Box 15">
          <a:extLst>
            <a:ext uri="{FF2B5EF4-FFF2-40B4-BE49-F238E27FC236}">
              <a16:creationId xmlns:a16="http://schemas.microsoft.com/office/drawing/2014/main" id="{B0747DD7-0134-4046-9BC9-EC424CBBC5AC}"/>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5" name="Text Box 16">
          <a:extLst>
            <a:ext uri="{FF2B5EF4-FFF2-40B4-BE49-F238E27FC236}">
              <a16:creationId xmlns:a16="http://schemas.microsoft.com/office/drawing/2014/main" id="{B15618E0-48C0-46F4-AABB-7011EDC84C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6" name="Text Box 17">
          <a:extLst>
            <a:ext uri="{FF2B5EF4-FFF2-40B4-BE49-F238E27FC236}">
              <a16:creationId xmlns:a16="http://schemas.microsoft.com/office/drawing/2014/main" id="{EB353FB8-7060-4136-852D-7726684DE8A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7" name="Text Box 18">
          <a:extLst>
            <a:ext uri="{FF2B5EF4-FFF2-40B4-BE49-F238E27FC236}">
              <a16:creationId xmlns:a16="http://schemas.microsoft.com/office/drawing/2014/main" id="{E02F7449-2CA7-4ED7-B19B-7ED6D83C3BA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8" name="Text Box 19">
          <a:extLst>
            <a:ext uri="{FF2B5EF4-FFF2-40B4-BE49-F238E27FC236}">
              <a16:creationId xmlns:a16="http://schemas.microsoft.com/office/drawing/2014/main" id="{85C1C66A-E862-469F-B5DE-C0C525850AB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79" name="Text Box 16">
          <a:extLst>
            <a:ext uri="{FF2B5EF4-FFF2-40B4-BE49-F238E27FC236}">
              <a16:creationId xmlns:a16="http://schemas.microsoft.com/office/drawing/2014/main" id="{8AA51042-4CA2-47E4-AA1F-E80D0A0E435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0" name="Text Box 17">
          <a:extLst>
            <a:ext uri="{FF2B5EF4-FFF2-40B4-BE49-F238E27FC236}">
              <a16:creationId xmlns:a16="http://schemas.microsoft.com/office/drawing/2014/main" id="{DD7C93E6-30F7-4F95-AE65-6ADD5C66030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1" name="Text Box 18">
          <a:extLst>
            <a:ext uri="{FF2B5EF4-FFF2-40B4-BE49-F238E27FC236}">
              <a16:creationId xmlns:a16="http://schemas.microsoft.com/office/drawing/2014/main" id="{6372019A-2C55-4B98-BDDA-38E25CBD4CE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2" name="Text Box 19">
          <a:extLst>
            <a:ext uri="{FF2B5EF4-FFF2-40B4-BE49-F238E27FC236}">
              <a16:creationId xmlns:a16="http://schemas.microsoft.com/office/drawing/2014/main" id="{82BD7EE7-5FEF-4EF0-9852-CBE26356C5F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3" name="Text Box 16">
          <a:extLst>
            <a:ext uri="{FF2B5EF4-FFF2-40B4-BE49-F238E27FC236}">
              <a16:creationId xmlns:a16="http://schemas.microsoft.com/office/drawing/2014/main" id="{5C4E3B3C-12CD-471A-AF45-8928F7658EE3}"/>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4" name="Text Box 17">
          <a:extLst>
            <a:ext uri="{FF2B5EF4-FFF2-40B4-BE49-F238E27FC236}">
              <a16:creationId xmlns:a16="http://schemas.microsoft.com/office/drawing/2014/main" id="{5E5D1774-FBD5-4C07-ADC5-0D09FC833D86}"/>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5" name="Text Box 18">
          <a:extLst>
            <a:ext uri="{FF2B5EF4-FFF2-40B4-BE49-F238E27FC236}">
              <a16:creationId xmlns:a16="http://schemas.microsoft.com/office/drawing/2014/main" id="{A72C628E-22D4-43CF-B00C-BAF4D099D352}"/>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6" name="Text Box 19">
          <a:extLst>
            <a:ext uri="{FF2B5EF4-FFF2-40B4-BE49-F238E27FC236}">
              <a16:creationId xmlns:a16="http://schemas.microsoft.com/office/drawing/2014/main" id="{58794994-615A-4A1C-8EC0-B8B91CCC2295}"/>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87" name="Text Box 15">
          <a:extLst>
            <a:ext uri="{FF2B5EF4-FFF2-40B4-BE49-F238E27FC236}">
              <a16:creationId xmlns:a16="http://schemas.microsoft.com/office/drawing/2014/main" id="{A4CFECDD-0D0E-4B1B-BFFD-AF36AFD88C11}"/>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8" name="Text Box 16">
          <a:extLst>
            <a:ext uri="{FF2B5EF4-FFF2-40B4-BE49-F238E27FC236}">
              <a16:creationId xmlns:a16="http://schemas.microsoft.com/office/drawing/2014/main" id="{2109F071-3F3C-48C1-B585-BFD9C5B12F1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9" name="Text Box 17">
          <a:extLst>
            <a:ext uri="{FF2B5EF4-FFF2-40B4-BE49-F238E27FC236}">
              <a16:creationId xmlns:a16="http://schemas.microsoft.com/office/drawing/2014/main" id="{49A52FBC-C45A-48D9-A817-B524D19D2A5F}"/>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0" name="Text Box 18">
          <a:extLst>
            <a:ext uri="{FF2B5EF4-FFF2-40B4-BE49-F238E27FC236}">
              <a16:creationId xmlns:a16="http://schemas.microsoft.com/office/drawing/2014/main" id="{D57ECBC9-EA82-4B8B-9F16-CAA8C03F06E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1" name="Text Box 19">
          <a:extLst>
            <a:ext uri="{FF2B5EF4-FFF2-40B4-BE49-F238E27FC236}">
              <a16:creationId xmlns:a16="http://schemas.microsoft.com/office/drawing/2014/main" id="{6F5338CF-6712-4F6A-A2A4-75CD00B694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2" name="Text Box 16">
          <a:extLst>
            <a:ext uri="{FF2B5EF4-FFF2-40B4-BE49-F238E27FC236}">
              <a16:creationId xmlns:a16="http://schemas.microsoft.com/office/drawing/2014/main" id="{CCBEB1E6-7139-4207-8FA4-EC764D6599E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3" name="Text Box 17">
          <a:extLst>
            <a:ext uri="{FF2B5EF4-FFF2-40B4-BE49-F238E27FC236}">
              <a16:creationId xmlns:a16="http://schemas.microsoft.com/office/drawing/2014/main" id="{39E1E8CE-06F0-433D-B682-F5F36572331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15875</xdr:rowOff>
    </xdr:from>
    <xdr:ext cx="95250" cy="171450"/>
    <xdr:sp macro="" textlink="">
      <xdr:nvSpPr>
        <xdr:cNvPr id="2194" name="Text Box 18">
          <a:extLst>
            <a:ext uri="{FF2B5EF4-FFF2-40B4-BE49-F238E27FC236}">
              <a16:creationId xmlns:a16="http://schemas.microsoft.com/office/drawing/2014/main" id="{64A75C25-0B2F-4F38-859C-841D27140CA6}"/>
            </a:ext>
          </a:extLst>
        </xdr:cNvPr>
        <xdr:cNvSpPr txBox="1">
          <a:spLocks noChangeArrowheads="1"/>
        </xdr:cNvSpPr>
      </xdr:nvSpPr>
      <xdr:spPr bwMode="auto">
        <a:xfrm>
          <a:off x="14355762" y="16522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5" name="Text Box 16">
          <a:extLst>
            <a:ext uri="{FF2B5EF4-FFF2-40B4-BE49-F238E27FC236}">
              <a16:creationId xmlns:a16="http://schemas.microsoft.com/office/drawing/2014/main" id="{465AA123-1BEF-45F7-903A-8E431BEA2DE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6" name="Text Box 17">
          <a:extLst>
            <a:ext uri="{FF2B5EF4-FFF2-40B4-BE49-F238E27FC236}">
              <a16:creationId xmlns:a16="http://schemas.microsoft.com/office/drawing/2014/main" id="{E23FBC55-D595-473B-810C-E405C0A18B0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7" name="Text Box 18">
          <a:extLst>
            <a:ext uri="{FF2B5EF4-FFF2-40B4-BE49-F238E27FC236}">
              <a16:creationId xmlns:a16="http://schemas.microsoft.com/office/drawing/2014/main" id="{E846593D-D99E-45A1-8C00-F28EB710849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8" name="Text Box 19">
          <a:extLst>
            <a:ext uri="{FF2B5EF4-FFF2-40B4-BE49-F238E27FC236}">
              <a16:creationId xmlns:a16="http://schemas.microsoft.com/office/drawing/2014/main" id="{30F2345A-C96C-4254-8EE8-21AD8BEBC616}"/>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9" name="Text Box 16">
          <a:extLst>
            <a:ext uri="{FF2B5EF4-FFF2-40B4-BE49-F238E27FC236}">
              <a16:creationId xmlns:a16="http://schemas.microsoft.com/office/drawing/2014/main" id="{32B02138-9A31-462A-85EF-0BC761007F8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00" name="Text Box 15">
          <a:extLst>
            <a:ext uri="{FF2B5EF4-FFF2-40B4-BE49-F238E27FC236}">
              <a16:creationId xmlns:a16="http://schemas.microsoft.com/office/drawing/2014/main" id="{A77CF3CC-7477-4356-9AEA-BB87BF20EBA2}"/>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01" name="Text Box 15">
          <a:extLst>
            <a:ext uri="{FF2B5EF4-FFF2-40B4-BE49-F238E27FC236}">
              <a16:creationId xmlns:a16="http://schemas.microsoft.com/office/drawing/2014/main" id="{9598DC64-110F-44D4-A36D-F1A459B82DB9}"/>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02" name="Text Box 15">
          <a:extLst>
            <a:ext uri="{FF2B5EF4-FFF2-40B4-BE49-F238E27FC236}">
              <a16:creationId xmlns:a16="http://schemas.microsoft.com/office/drawing/2014/main" id="{171428CC-53D3-486E-8773-9C47BC646CC9}"/>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03" name="Text Box 15">
          <a:extLst>
            <a:ext uri="{FF2B5EF4-FFF2-40B4-BE49-F238E27FC236}">
              <a16:creationId xmlns:a16="http://schemas.microsoft.com/office/drawing/2014/main" id="{EA09AB19-CBAB-4C51-B1A4-2C0F70F2F6E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204" name="Text Box 15">
          <a:extLst>
            <a:ext uri="{FF2B5EF4-FFF2-40B4-BE49-F238E27FC236}">
              <a16:creationId xmlns:a16="http://schemas.microsoft.com/office/drawing/2014/main" id="{D0E959A7-6259-4BBE-B447-3151162BDBF4}"/>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5" name="Text Box 16">
          <a:extLst>
            <a:ext uri="{FF2B5EF4-FFF2-40B4-BE49-F238E27FC236}">
              <a16:creationId xmlns:a16="http://schemas.microsoft.com/office/drawing/2014/main" id="{61B12699-C67C-4A79-896F-D63F80A744B2}"/>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6" name="Text Box 17">
          <a:extLst>
            <a:ext uri="{FF2B5EF4-FFF2-40B4-BE49-F238E27FC236}">
              <a16:creationId xmlns:a16="http://schemas.microsoft.com/office/drawing/2014/main" id="{9FCE56D4-FDE6-4FB5-B3BC-42665CD0500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7" name="Text Box 18">
          <a:extLst>
            <a:ext uri="{FF2B5EF4-FFF2-40B4-BE49-F238E27FC236}">
              <a16:creationId xmlns:a16="http://schemas.microsoft.com/office/drawing/2014/main" id="{71FB3789-7649-43FE-B3D8-892821FBA46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8" name="Text Box 19">
          <a:extLst>
            <a:ext uri="{FF2B5EF4-FFF2-40B4-BE49-F238E27FC236}">
              <a16:creationId xmlns:a16="http://schemas.microsoft.com/office/drawing/2014/main" id="{37E86B55-3F4E-4F7F-A9EB-0CA7EF2FC60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09" name="Text Box 16">
          <a:extLst>
            <a:ext uri="{FF2B5EF4-FFF2-40B4-BE49-F238E27FC236}">
              <a16:creationId xmlns:a16="http://schemas.microsoft.com/office/drawing/2014/main" id="{77E0C265-F2A8-43D6-97F4-AC6C1C5EA8F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0" name="Text Box 17">
          <a:extLst>
            <a:ext uri="{FF2B5EF4-FFF2-40B4-BE49-F238E27FC236}">
              <a16:creationId xmlns:a16="http://schemas.microsoft.com/office/drawing/2014/main" id="{E985657D-CE3A-4107-81CB-35255FDABBC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1" name="Text Box 18">
          <a:extLst>
            <a:ext uri="{FF2B5EF4-FFF2-40B4-BE49-F238E27FC236}">
              <a16:creationId xmlns:a16="http://schemas.microsoft.com/office/drawing/2014/main" id="{5A6B957A-1BC3-4603-90C2-41CE05B3F14D}"/>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2" name="Text Box 19">
          <a:extLst>
            <a:ext uri="{FF2B5EF4-FFF2-40B4-BE49-F238E27FC236}">
              <a16:creationId xmlns:a16="http://schemas.microsoft.com/office/drawing/2014/main" id="{7983CF57-F1DB-47BB-B3C3-4B038CA599B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3" name="Text Box 16">
          <a:extLst>
            <a:ext uri="{FF2B5EF4-FFF2-40B4-BE49-F238E27FC236}">
              <a16:creationId xmlns:a16="http://schemas.microsoft.com/office/drawing/2014/main" id="{0521C152-AFB9-4415-9937-99B4196CFBF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4" name="Text Box 17">
          <a:extLst>
            <a:ext uri="{FF2B5EF4-FFF2-40B4-BE49-F238E27FC236}">
              <a16:creationId xmlns:a16="http://schemas.microsoft.com/office/drawing/2014/main" id="{5C5D350A-E89A-41CB-A5A8-17CAF8D6DD8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5" name="Text Box 18">
          <a:extLst>
            <a:ext uri="{FF2B5EF4-FFF2-40B4-BE49-F238E27FC236}">
              <a16:creationId xmlns:a16="http://schemas.microsoft.com/office/drawing/2014/main" id="{15EC687A-3309-4054-9D99-41029EB495F1}"/>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6" name="Text Box 19">
          <a:extLst>
            <a:ext uri="{FF2B5EF4-FFF2-40B4-BE49-F238E27FC236}">
              <a16:creationId xmlns:a16="http://schemas.microsoft.com/office/drawing/2014/main" id="{44F73D16-A896-42A2-A474-1B88E39401E3}"/>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17" name="Text Box 15">
          <a:extLst>
            <a:ext uri="{FF2B5EF4-FFF2-40B4-BE49-F238E27FC236}">
              <a16:creationId xmlns:a16="http://schemas.microsoft.com/office/drawing/2014/main" id="{6DC81ED4-4D12-4491-9E3D-40726AD060DD}"/>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8" name="Text Box 16">
          <a:extLst>
            <a:ext uri="{FF2B5EF4-FFF2-40B4-BE49-F238E27FC236}">
              <a16:creationId xmlns:a16="http://schemas.microsoft.com/office/drawing/2014/main" id="{75DD08A4-2D2A-41E7-9F1C-DF50D7B0396D}"/>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9" name="Text Box 17">
          <a:extLst>
            <a:ext uri="{FF2B5EF4-FFF2-40B4-BE49-F238E27FC236}">
              <a16:creationId xmlns:a16="http://schemas.microsoft.com/office/drawing/2014/main" id="{5B1B1B2A-0B6D-48EF-8569-1AC8D330D73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0" name="Text Box 18">
          <a:extLst>
            <a:ext uri="{FF2B5EF4-FFF2-40B4-BE49-F238E27FC236}">
              <a16:creationId xmlns:a16="http://schemas.microsoft.com/office/drawing/2014/main" id="{F99FE408-8C02-4C03-BBEB-AEA91F76FA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1" name="Text Box 19">
          <a:extLst>
            <a:ext uri="{FF2B5EF4-FFF2-40B4-BE49-F238E27FC236}">
              <a16:creationId xmlns:a16="http://schemas.microsoft.com/office/drawing/2014/main" id="{22FEC325-D488-4E2D-9412-684A95BB194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2" name="Text Box 16">
          <a:extLst>
            <a:ext uri="{FF2B5EF4-FFF2-40B4-BE49-F238E27FC236}">
              <a16:creationId xmlns:a16="http://schemas.microsoft.com/office/drawing/2014/main" id="{D48CAD43-5BEA-491B-A0A4-3FA75E18DB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3" name="Text Box 17">
          <a:extLst>
            <a:ext uri="{FF2B5EF4-FFF2-40B4-BE49-F238E27FC236}">
              <a16:creationId xmlns:a16="http://schemas.microsoft.com/office/drawing/2014/main" id="{2F9C5D92-87C2-43AF-8976-5C52425323E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4" name="Text Box 18">
          <a:extLst>
            <a:ext uri="{FF2B5EF4-FFF2-40B4-BE49-F238E27FC236}">
              <a16:creationId xmlns:a16="http://schemas.microsoft.com/office/drawing/2014/main" id="{A1018AAC-4966-499C-84C8-F4825923D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5" name="Text Box 16">
          <a:extLst>
            <a:ext uri="{FF2B5EF4-FFF2-40B4-BE49-F238E27FC236}">
              <a16:creationId xmlns:a16="http://schemas.microsoft.com/office/drawing/2014/main" id="{50DB912C-3774-4120-8E2E-7E626ABA5A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6" name="Text Box 17">
          <a:extLst>
            <a:ext uri="{FF2B5EF4-FFF2-40B4-BE49-F238E27FC236}">
              <a16:creationId xmlns:a16="http://schemas.microsoft.com/office/drawing/2014/main" id="{D0874FA3-45BE-492A-9C2C-5B77E5513C4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7" name="Text Box 18">
          <a:extLst>
            <a:ext uri="{FF2B5EF4-FFF2-40B4-BE49-F238E27FC236}">
              <a16:creationId xmlns:a16="http://schemas.microsoft.com/office/drawing/2014/main" id="{F52A9C3A-53C1-4108-B3AB-4C5A059D34B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8" name="Text Box 19">
          <a:extLst>
            <a:ext uri="{FF2B5EF4-FFF2-40B4-BE49-F238E27FC236}">
              <a16:creationId xmlns:a16="http://schemas.microsoft.com/office/drawing/2014/main" id="{C52032E9-4547-41D2-BD55-F3D38FFCB26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9" name="Text Box 16">
          <a:extLst>
            <a:ext uri="{FF2B5EF4-FFF2-40B4-BE49-F238E27FC236}">
              <a16:creationId xmlns:a16="http://schemas.microsoft.com/office/drawing/2014/main" id="{94F3C9A8-3E63-4729-B459-16714BC9A81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0" name="Text Box 17">
          <a:extLst>
            <a:ext uri="{FF2B5EF4-FFF2-40B4-BE49-F238E27FC236}">
              <a16:creationId xmlns:a16="http://schemas.microsoft.com/office/drawing/2014/main" id="{1E6BDBFA-40EE-44C2-AD01-3A7F47BBCAD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1" name="Text Box 18">
          <a:extLst>
            <a:ext uri="{FF2B5EF4-FFF2-40B4-BE49-F238E27FC236}">
              <a16:creationId xmlns:a16="http://schemas.microsoft.com/office/drawing/2014/main" id="{F41F130C-8C54-493B-8B3F-EF164D4DD7B3}"/>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2" name="Text Box 19">
          <a:extLst>
            <a:ext uri="{FF2B5EF4-FFF2-40B4-BE49-F238E27FC236}">
              <a16:creationId xmlns:a16="http://schemas.microsoft.com/office/drawing/2014/main" id="{542B8FAD-9C99-4C60-BC22-7782551C27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233" name="Text Box 15">
          <a:extLst>
            <a:ext uri="{FF2B5EF4-FFF2-40B4-BE49-F238E27FC236}">
              <a16:creationId xmlns:a16="http://schemas.microsoft.com/office/drawing/2014/main" id="{C06BFF0C-CCF1-4632-814A-24274E52F157}"/>
            </a:ext>
          </a:extLst>
        </xdr:cNvPr>
        <xdr:cNvSpPr txBox="1">
          <a:spLocks noChangeArrowheads="1"/>
        </xdr:cNvSpPr>
      </xdr:nvSpPr>
      <xdr:spPr bwMode="auto">
        <a:xfrm>
          <a:off x="4743450" y="16878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34" name="Text Box 15">
          <a:extLst>
            <a:ext uri="{FF2B5EF4-FFF2-40B4-BE49-F238E27FC236}">
              <a16:creationId xmlns:a16="http://schemas.microsoft.com/office/drawing/2014/main" id="{D736034F-C819-4A00-BA06-05B3482EFE5C}"/>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35" name="Text Box 15">
          <a:extLst>
            <a:ext uri="{FF2B5EF4-FFF2-40B4-BE49-F238E27FC236}">
              <a16:creationId xmlns:a16="http://schemas.microsoft.com/office/drawing/2014/main" id="{FF2505D5-E322-4382-8711-D563FEFD06C2}"/>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36" name="Text Box 15">
          <a:extLst>
            <a:ext uri="{FF2B5EF4-FFF2-40B4-BE49-F238E27FC236}">
              <a16:creationId xmlns:a16="http://schemas.microsoft.com/office/drawing/2014/main" id="{28E4ABC3-F6A0-4942-84DE-2B9AE45FAA4C}"/>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2237" name="Text Box 15">
          <a:extLst>
            <a:ext uri="{FF2B5EF4-FFF2-40B4-BE49-F238E27FC236}">
              <a16:creationId xmlns:a16="http://schemas.microsoft.com/office/drawing/2014/main" id="{50C459DE-8692-4534-B0F5-FFDFC1A3B791}"/>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8" name="Text Box 16">
          <a:extLst>
            <a:ext uri="{FF2B5EF4-FFF2-40B4-BE49-F238E27FC236}">
              <a16:creationId xmlns:a16="http://schemas.microsoft.com/office/drawing/2014/main" id="{70F9D887-89A1-4FF2-BBFD-3B48DD8E730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9" name="Text Box 17">
          <a:extLst>
            <a:ext uri="{FF2B5EF4-FFF2-40B4-BE49-F238E27FC236}">
              <a16:creationId xmlns:a16="http://schemas.microsoft.com/office/drawing/2014/main" id="{B99BA241-6B49-40ED-B027-F51A8FDCEC2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0" name="Text Box 18">
          <a:extLst>
            <a:ext uri="{FF2B5EF4-FFF2-40B4-BE49-F238E27FC236}">
              <a16:creationId xmlns:a16="http://schemas.microsoft.com/office/drawing/2014/main" id="{A794EC46-0024-4575-B2E9-07F945A4472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1" name="Text Box 19">
          <a:extLst>
            <a:ext uri="{FF2B5EF4-FFF2-40B4-BE49-F238E27FC236}">
              <a16:creationId xmlns:a16="http://schemas.microsoft.com/office/drawing/2014/main" id="{8BBD5512-FB7F-49DB-A17F-D1E51C0000B6}"/>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2" name="Text Box 16">
          <a:extLst>
            <a:ext uri="{FF2B5EF4-FFF2-40B4-BE49-F238E27FC236}">
              <a16:creationId xmlns:a16="http://schemas.microsoft.com/office/drawing/2014/main" id="{AACBD173-F59F-4330-9706-A3350273B4F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3" name="Text Box 17">
          <a:extLst>
            <a:ext uri="{FF2B5EF4-FFF2-40B4-BE49-F238E27FC236}">
              <a16:creationId xmlns:a16="http://schemas.microsoft.com/office/drawing/2014/main" id="{754CDE71-7931-4D71-885E-4584BA422C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4" name="Text Box 18">
          <a:extLst>
            <a:ext uri="{FF2B5EF4-FFF2-40B4-BE49-F238E27FC236}">
              <a16:creationId xmlns:a16="http://schemas.microsoft.com/office/drawing/2014/main" id="{0D6E5686-D2E6-40A9-863A-D1DECD00C1C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5" name="Text Box 19">
          <a:extLst>
            <a:ext uri="{FF2B5EF4-FFF2-40B4-BE49-F238E27FC236}">
              <a16:creationId xmlns:a16="http://schemas.microsoft.com/office/drawing/2014/main" id="{D519F25F-9A58-4030-940F-82007BA791B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6" name="Text Box 16">
          <a:extLst>
            <a:ext uri="{FF2B5EF4-FFF2-40B4-BE49-F238E27FC236}">
              <a16:creationId xmlns:a16="http://schemas.microsoft.com/office/drawing/2014/main" id="{36D5C8C9-4D03-4C8A-BEFB-13208613C45D}"/>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7" name="Text Box 17">
          <a:extLst>
            <a:ext uri="{FF2B5EF4-FFF2-40B4-BE49-F238E27FC236}">
              <a16:creationId xmlns:a16="http://schemas.microsoft.com/office/drawing/2014/main" id="{C1F18444-787B-48B9-A3CF-D6470940DEC9}"/>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48" name="Text Box 15">
          <a:extLst>
            <a:ext uri="{FF2B5EF4-FFF2-40B4-BE49-F238E27FC236}">
              <a16:creationId xmlns:a16="http://schemas.microsoft.com/office/drawing/2014/main" id="{29545296-8E05-411A-BC61-6394340C48F5}"/>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9" name="Text Box 16">
          <a:extLst>
            <a:ext uri="{FF2B5EF4-FFF2-40B4-BE49-F238E27FC236}">
              <a16:creationId xmlns:a16="http://schemas.microsoft.com/office/drawing/2014/main" id="{E2DBED19-EB2A-40D4-A4C2-D09A5C4A158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0" name="Text Box 17">
          <a:extLst>
            <a:ext uri="{FF2B5EF4-FFF2-40B4-BE49-F238E27FC236}">
              <a16:creationId xmlns:a16="http://schemas.microsoft.com/office/drawing/2014/main" id="{EB249CBC-FFE9-43C3-8F75-C356AF21108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1" name="Text Box 18">
          <a:extLst>
            <a:ext uri="{FF2B5EF4-FFF2-40B4-BE49-F238E27FC236}">
              <a16:creationId xmlns:a16="http://schemas.microsoft.com/office/drawing/2014/main" id="{64FF5754-9476-4C55-B634-62A791F0DD1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2" name="Text Box 19">
          <a:extLst>
            <a:ext uri="{FF2B5EF4-FFF2-40B4-BE49-F238E27FC236}">
              <a16:creationId xmlns:a16="http://schemas.microsoft.com/office/drawing/2014/main" id="{E5F26E46-9D1E-411D-8793-2D961BE32AE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34</xdr:row>
      <xdr:rowOff>504825</xdr:rowOff>
    </xdr:from>
    <xdr:ext cx="95250" cy="442269"/>
    <xdr:sp macro="" textlink="">
      <xdr:nvSpPr>
        <xdr:cNvPr id="2253" name="Text Box 15">
          <a:extLst>
            <a:ext uri="{FF2B5EF4-FFF2-40B4-BE49-F238E27FC236}">
              <a16:creationId xmlns:a16="http://schemas.microsoft.com/office/drawing/2014/main" id="{B7603E7D-2808-4E96-B9E2-F85B893DD6A2}"/>
            </a:ext>
          </a:extLst>
        </xdr:cNvPr>
        <xdr:cNvSpPr txBox="1">
          <a:spLocks noChangeArrowheads="1"/>
        </xdr:cNvSpPr>
      </xdr:nvSpPr>
      <xdr:spPr bwMode="auto">
        <a:xfrm>
          <a:off x="14363700" y="18364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4" name="Text Box 16">
          <a:extLst>
            <a:ext uri="{FF2B5EF4-FFF2-40B4-BE49-F238E27FC236}">
              <a16:creationId xmlns:a16="http://schemas.microsoft.com/office/drawing/2014/main" id="{C1655E8C-8F95-44B4-9347-5BE3AA9962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5" name="Text Box 17">
          <a:extLst>
            <a:ext uri="{FF2B5EF4-FFF2-40B4-BE49-F238E27FC236}">
              <a16:creationId xmlns:a16="http://schemas.microsoft.com/office/drawing/2014/main" id="{DAC43D80-EC41-41B1-9171-6360AE7E047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6" name="Text Box 18">
          <a:extLst>
            <a:ext uri="{FF2B5EF4-FFF2-40B4-BE49-F238E27FC236}">
              <a16:creationId xmlns:a16="http://schemas.microsoft.com/office/drawing/2014/main" id="{CB07B172-ABF3-47B2-A1DC-A409165B6CB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7" name="Text Box 16">
          <a:extLst>
            <a:ext uri="{FF2B5EF4-FFF2-40B4-BE49-F238E27FC236}">
              <a16:creationId xmlns:a16="http://schemas.microsoft.com/office/drawing/2014/main" id="{25EA7A95-80A1-4866-A228-C388A536341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8" name="Text Box 17">
          <a:extLst>
            <a:ext uri="{FF2B5EF4-FFF2-40B4-BE49-F238E27FC236}">
              <a16:creationId xmlns:a16="http://schemas.microsoft.com/office/drawing/2014/main" id="{7A632CB0-6BD2-4411-8A88-25587E2EC8C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9" name="Text Box 18">
          <a:extLst>
            <a:ext uri="{FF2B5EF4-FFF2-40B4-BE49-F238E27FC236}">
              <a16:creationId xmlns:a16="http://schemas.microsoft.com/office/drawing/2014/main" id="{D34001E2-122E-42D4-8E88-716FA97874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0" name="Text Box 19">
          <a:extLst>
            <a:ext uri="{FF2B5EF4-FFF2-40B4-BE49-F238E27FC236}">
              <a16:creationId xmlns:a16="http://schemas.microsoft.com/office/drawing/2014/main" id="{478310B6-1018-4EBE-9AEE-DF3366D760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1" name="Text Box 16">
          <a:extLst>
            <a:ext uri="{FF2B5EF4-FFF2-40B4-BE49-F238E27FC236}">
              <a16:creationId xmlns:a16="http://schemas.microsoft.com/office/drawing/2014/main" id="{1FCD06AC-3179-4706-8489-CCE96C102E9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2" name="Text Box 17">
          <a:extLst>
            <a:ext uri="{FF2B5EF4-FFF2-40B4-BE49-F238E27FC236}">
              <a16:creationId xmlns:a16="http://schemas.microsoft.com/office/drawing/2014/main" id="{8DA08ACC-97EF-4F6B-ACB9-B97DF374F6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3" name="Text Box 18">
          <a:extLst>
            <a:ext uri="{FF2B5EF4-FFF2-40B4-BE49-F238E27FC236}">
              <a16:creationId xmlns:a16="http://schemas.microsoft.com/office/drawing/2014/main" id="{D1182B59-C915-4CDD-B7C0-BE7E9AA95CCD}"/>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64" name="Text Box 15">
          <a:extLst>
            <a:ext uri="{FF2B5EF4-FFF2-40B4-BE49-F238E27FC236}">
              <a16:creationId xmlns:a16="http://schemas.microsoft.com/office/drawing/2014/main" id="{EC9BA888-D5B5-4462-B13B-074DA04C2B98}"/>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5" name="Text Box 16">
          <a:extLst>
            <a:ext uri="{FF2B5EF4-FFF2-40B4-BE49-F238E27FC236}">
              <a16:creationId xmlns:a16="http://schemas.microsoft.com/office/drawing/2014/main" id="{0ADD6B6A-D046-4231-B74A-9852558CF09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6" name="Text Box 17">
          <a:extLst>
            <a:ext uri="{FF2B5EF4-FFF2-40B4-BE49-F238E27FC236}">
              <a16:creationId xmlns:a16="http://schemas.microsoft.com/office/drawing/2014/main" id="{E1E0A5DC-8DD6-419A-8912-D9FDB6CB6F1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7" name="Text Box 18">
          <a:extLst>
            <a:ext uri="{FF2B5EF4-FFF2-40B4-BE49-F238E27FC236}">
              <a16:creationId xmlns:a16="http://schemas.microsoft.com/office/drawing/2014/main" id="{47F57166-7DF1-4EC5-9BDB-CF676BFE295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8" name="Text Box 19">
          <a:extLst>
            <a:ext uri="{FF2B5EF4-FFF2-40B4-BE49-F238E27FC236}">
              <a16:creationId xmlns:a16="http://schemas.microsoft.com/office/drawing/2014/main" id="{5FEBFDB4-0838-4A65-9AD8-81DAA90C3D95}"/>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69" name="Text Box 16">
          <a:extLst>
            <a:ext uri="{FF2B5EF4-FFF2-40B4-BE49-F238E27FC236}">
              <a16:creationId xmlns:a16="http://schemas.microsoft.com/office/drawing/2014/main" id="{26A651EC-C079-4C49-BC01-E9E0647B04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0" name="Text Box 17">
          <a:extLst>
            <a:ext uri="{FF2B5EF4-FFF2-40B4-BE49-F238E27FC236}">
              <a16:creationId xmlns:a16="http://schemas.microsoft.com/office/drawing/2014/main" id="{D21BB4AA-1028-4717-A610-EFB8310538AE}"/>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1" name="Text Box 18">
          <a:extLst>
            <a:ext uri="{FF2B5EF4-FFF2-40B4-BE49-F238E27FC236}">
              <a16:creationId xmlns:a16="http://schemas.microsoft.com/office/drawing/2014/main" id="{BEAB04A7-7771-498F-8262-65582557196C}"/>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2" name="Text Box 19">
          <a:extLst>
            <a:ext uri="{FF2B5EF4-FFF2-40B4-BE49-F238E27FC236}">
              <a16:creationId xmlns:a16="http://schemas.microsoft.com/office/drawing/2014/main" id="{8B7E37F5-619D-4B2F-9D24-B6FC6D86594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3" name="Text Box 16">
          <a:extLst>
            <a:ext uri="{FF2B5EF4-FFF2-40B4-BE49-F238E27FC236}">
              <a16:creationId xmlns:a16="http://schemas.microsoft.com/office/drawing/2014/main" id="{3E81A631-05E3-4808-8204-4A06CB6689BE}"/>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4" name="Text Box 17">
          <a:extLst>
            <a:ext uri="{FF2B5EF4-FFF2-40B4-BE49-F238E27FC236}">
              <a16:creationId xmlns:a16="http://schemas.microsoft.com/office/drawing/2014/main" id="{E20836CF-D4B8-429B-BDC1-75368B8CBBDD}"/>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5" name="Text Box 18">
          <a:extLst>
            <a:ext uri="{FF2B5EF4-FFF2-40B4-BE49-F238E27FC236}">
              <a16:creationId xmlns:a16="http://schemas.microsoft.com/office/drawing/2014/main" id="{C2638A10-D519-4CDE-A82F-E07AEB2BBFFB}"/>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6" name="Text Box 19">
          <a:extLst>
            <a:ext uri="{FF2B5EF4-FFF2-40B4-BE49-F238E27FC236}">
              <a16:creationId xmlns:a16="http://schemas.microsoft.com/office/drawing/2014/main" id="{D4FF82F2-1EA4-4795-9177-1148440833F7}"/>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77" name="Text Box 15">
          <a:extLst>
            <a:ext uri="{FF2B5EF4-FFF2-40B4-BE49-F238E27FC236}">
              <a16:creationId xmlns:a16="http://schemas.microsoft.com/office/drawing/2014/main" id="{89006FC6-1228-437C-BC0A-0D14127000E7}"/>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8" name="Text Box 16">
          <a:extLst>
            <a:ext uri="{FF2B5EF4-FFF2-40B4-BE49-F238E27FC236}">
              <a16:creationId xmlns:a16="http://schemas.microsoft.com/office/drawing/2014/main" id="{3092081F-E17C-42CA-86AA-9E6D0D6DA6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9" name="Text Box 17">
          <a:extLst>
            <a:ext uri="{FF2B5EF4-FFF2-40B4-BE49-F238E27FC236}">
              <a16:creationId xmlns:a16="http://schemas.microsoft.com/office/drawing/2014/main" id="{8E7E64E3-1825-46EA-B458-408D9A753BA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0" name="Text Box 18">
          <a:extLst>
            <a:ext uri="{FF2B5EF4-FFF2-40B4-BE49-F238E27FC236}">
              <a16:creationId xmlns:a16="http://schemas.microsoft.com/office/drawing/2014/main" id="{B390FE95-DA1C-4E14-8FB2-950C18A69C5F}"/>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1" name="Text Box 19">
          <a:extLst>
            <a:ext uri="{FF2B5EF4-FFF2-40B4-BE49-F238E27FC236}">
              <a16:creationId xmlns:a16="http://schemas.microsoft.com/office/drawing/2014/main" id="{C8C38FCF-0CB5-4DA0-9C38-2D72042E8C8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2" name="Text Box 16">
          <a:extLst>
            <a:ext uri="{FF2B5EF4-FFF2-40B4-BE49-F238E27FC236}">
              <a16:creationId xmlns:a16="http://schemas.microsoft.com/office/drawing/2014/main" id="{8D5FB7F2-E85C-4865-8D95-734488132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3" name="Text Box 17">
          <a:extLst>
            <a:ext uri="{FF2B5EF4-FFF2-40B4-BE49-F238E27FC236}">
              <a16:creationId xmlns:a16="http://schemas.microsoft.com/office/drawing/2014/main" id="{6DEC0C92-6D8D-4AA7-87D9-81CE89E3DCA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15875</xdr:rowOff>
    </xdr:from>
    <xdr:ext cx="95250" cy="171450"/>
    <xdr:sp macro="" textlink="">
      <xdr:nvSpPr>
        <xdr:cNvPr id="2284" name="Text Box 18">
          <a:extLst>
            <a:ext uri="{FF2B5EF4-FFF2-40B4-BE49-F238E27FC236}">
              <a16:creationId xmlns:a16="http://schemas.microsoft.com/office/drawing/2014/main" id="{9D97B9C6-D98D-4DFE-9887-09A1FD2667C7}"/>
            </a:ext>
          </a:extLst>
        </xdr:cNvPr>
        <xdr:cNvSpPr txBox="1">
          <a:spLocks noChangeArrowheads="1"/>
        </xdr:cNvSpPr>
      </xdr:nvSpPr>
      <xdr:spPr bwMode="auto">
        <a:xfrm>
          <a:off x="14355762" y="18751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5" name="Text Box 16">
          <a:extLst>
            <a:ext uri="{FF2B5EF4-FFF2-40B4-BE49-F238E27FC236}">
              <a16:creationId xmlns:a16="http://schemas.microsoft.com/office/drawing/2014/main" id="{A78F4508-B8E2-4011-9955-9714259668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6" name="Text Box 17">
          <a:extLst>
            <a:ext uri="{FF2B5EF4-FFF2-40B4-BE49-F238E27FC236}">
              <a16:creationId xmlns:a16="http://schemas.microsoft.com/office/drawing/2014/main" id="{92184E1E-0D54-4F85-A343-F17F7344AA4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7" name="Text Box 18">
          <a:extLst>
            <a:ext uri="{FF2B5EF4-FFF2-40B4-BE49-F238E27FC236}">
              <a16:creationId xmlns:a16="http://schemas.microsoft.com/office/drawing/2014/main" id="{2596385A-1D71-4DBF-9BF3-6DAA00E527BF}"/>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8" name="Text Box 19">
          <a:extLst>
            <a:ext uri="{FF2B5EF4-FFF2-40B4-BE49-F238E27FC236}">
              <a16:creationId xmlns:a16="http://schemas.microsoft.com/office/drawing/2014/main" id="{D5FA23D3-86AE-40FB-9EC3-C062584798A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9" name="Text Box 16">
          <a:extLst>
            <a:ext uri="{FF2B5EF4-FFF2-40B4-BE49-F238E27FC236}">
              <a16:creationId xmlns:a16="http://schemas.microsoft.com/office/drawing/2014/main" id="{F94541FE-59E4-4F99-8A6B-371D7827122E}"/>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0" name="Text Box 15">
          <a:extLst>
            <a:ext uri="{FF2B5EF4-FFF2-40B4-BE49-F238E27FC236}">
              <a16:creationId xmlns:a16="http://schemas.microsoft.com/office/drawing/2014/main" id="{CD738174-9855-4ADC-BD77-C65B0DCF990B}"/>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291" name="Text Box 15">
          <a:extLst>
            <a:ext uri="{FF2B5EF4-FFF2-40B4-BE49-F238E27FC236}">
              <a16:creationId xmlns:a16="http://schemas.microsoft.com/office/drawing/2014/main" id="{99502DD4-3224-4906-9D2F-1011F97EBC74}"/>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292" name="Text Box 15">
          <a:extLst>
            <a:ext uri="{FF2B5EF4-FFF2-40B4-BE49-F238E27FC236}">
              <a16:creationId xmlns:a16="http://schemas.microsoft.com/office/drawing/2014/main" id="{5727068F-0836-4EE2-8C7B-DA0C7EABB94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293" name="Text Box 15">
          <a:extLst>
            <a:ext uri="{FF2B5EF4-FFF2-40B4-BE49-F238E27FC236}">
              <a16:creationId xmlns:a16="http://schemas.microsoft.com/office/drawing/2014/main" id="{5847A5F6-0D2F-417B-B6A6-93C3E19BFA8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294" name="Text Box 15">
          <a:extLst>
            <a:ext uri="{FF2B5EF4-FFF2-40B4-BE49-F238E27FC236}">
              <a16:creationId xmlns:a16="http://schemas.microsoft.com/office/drawing/2014/main" id="{66DBCB05-3F29-4C2B-996E-99B2F6D1BBC1}"/>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5" name="Text Box 15">
          <a:extLst>
            <a:ext uri="{FF2B5EF4-FFF2-40B4-BE49-F238E27FC236}">
              <a16:creationId xmlns:a16="http://schemas.microsoft.com/office/drawing/2014/main" id="{EEDA916E-5A22-4573-8A99-1FD994B138A9}"/>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6" name="Text Box 16">
          <a:extLst>
            <a:ext uri="{FF2B5EF4-FFF2-40B4-BE49-F238E27FC236}">
              <a16:creationId xmlns:a16="http://schemas.microsoft.com/office/drawing/2014/main" id="{2181B370-41CC-44CE-8180-AB4ABE3C6A6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7" name="Text Box 17">
          <a:extLst>
            <a:ext uri="{FF2B5EF4-FFF2-40B4-BE49-F238E27FC236}">
              <a16:creationId xmlns:a16="http://schemas.microsoft.com/office/drawing/2014/main" id="{1B6130F7-3B32-42C6-88AA-2F4E500CC96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8" name="Text Box 18">
          <a:extLst>
            <a:ext uri="{FF2B5EF4-FFF2-40B4-BE49-F238E27FC236}">
              <a16:creationId xmlns:a16="http://schemas.microsoft.com/office/drawing/2014/main" id="{26B5A8CF-A786-42B7-8F5E-BB07B155E1F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9" name="Text Box 19">
          <a:extLst>
            <a:ext uri="{FF2B5EF4-FFF2-40B4-BE49-F238E27FC236}">
              <a16:creationId xmlns:a16="http://schemas.microsoft.com/office/drawing/2014/main" id="{DEAFA5CB-9656-4B06-B030-6D33F55B201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0" name="Text Box 16">
          <a:extLst>
            <a:ext uri="{FF2B5EF4-FFF2-40B4-BE49-F238E27FC236}">
              <a16:creationId xmlns:a16="http://schemas.microsoft.com/office/drawing/2014/main" id="{7446EA77-FF48-423D-930D-5136C488CCC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1" name="Text Box 17">
          <a:extLst>
            <a:ext uri="{FF2B5EF4-FFF2-40B4-BE49-F238E27FC236}">
              <a16:creationId xmlns:a16="http://schemas.microsoft.com/office/drawing/2014/main" id="{A7843411-B95C-4C28-8924-DC9D7FA49BB2}"/>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2" name="Text Box 18">
          <a:extLst>
            <a:ext uri="{FF2B5EF4-FFF2-40B4-BE49-F238E27FC236}">
              <a16:creationId xmlns:a16="http://schemas.microsoft.com/office/drawing/2014/main" id="{D7954AA5-DCE6-493A-B90D-D44F5CC90F9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3" name="Text Box 19">
          <a:extLst>
            <a:ext uri="{FF2B5EF4-FFF2-40B4-BE49-F238E27FC236}">
              <a16:creationId xmlns:a16="http://schemas.microsoft.com/office/drawing/2014/main" id="{B3853B57-9190-4331-B16A-8069581230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4" name="Text Box 16">
          <a:extLst>
            <a:ext uri="{FF2B5EF4-FFF2-40B4-BE49-F238E27FC236}">
              <a16:creationId xmlns:a16="http://schemas.microsoft.com/office/drawing/2014/main" id="{27E53C74-028E-4655-949B-546DEDBC177C}"/>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5" name="Text Box 17">
          <a:extLst>
            <a:ext uri="{FF2B5EF4-FFF2-40B4-BE49-F238E27FC236}">
              <a16:creationId xmlns:a16="http://schemas.microsoft.com/office/drawing/2014/main" id="{DBA3D513-B203-4489-BE6B-263D2F73F333}"/>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6" name="Text Box 18">
          <a:extLst>
            <a:ext uri="{FF2B5EF4-FFF2-40B4-BE49-F238E27FC236}">
              <a16:creationId xmlns:a16="http://schemas.microsoft.com/office/drawing/2014/main" id="{1759D361-A35B-43CB-AAE6-97172027B3E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7" name="Text Box 19">
          <a:extLst>
            <a:ext uri="{FF2B5EF4-FFF2-40B4-BE49-F238E27FC236}">
              <a16:creationId xmlns:a16="http://schemas.microsoft.com/office/drawing/2014/main" id="{766BD735-3AF1-4E81-AA37-0841B922E3D4}"/>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08" name="Text Box 15">
          <a:extLst>
            <a:ext uri="{FF2B5EF4-FFF2-40B4-BE49-F238E27FC236}">
              <a16:creationId xmlns:a16="http://schemas.microsoft.com/office/drawing/2014/main" id="{6141B589-2B32-4288-9DB9-DF230802AAB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09" name="Text Box 16">
          <a:extLst>
            <a:ext uri="{FF2B5EF4-FFF2-40B4-BE49-F238E27FC236}">
              <a16:creationId xmlns:a16="http://schemas.microsoft.com/office/drawing/2014/main" id="{F529C887-7BEE-4EF3-9EF1-A438FF0BF77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0" name="Text Box 17">
          <a:extLst>
            <a:ext uri="{FF2B5EF4-FFF2-40B4-BE49-F238E27FC236}">
              <a16:creationId xmlns:a16="http://schemas.microsoft.com/office/drawing/2014/main" id="{C8410D67-BC0B-489A-9D4B-A999B7B7E6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1" name="Text Box 18">
          <a:extLst>
            <a:ext uri="{FF2B5EF4-FFF2-40B4-BE49-F238E27FC236}">
              <a16:creationId xmlns:a16="http://schemas.microsoft.com/office/drawing/2014/main" id="{E5CC05CE-0A7E-492E-B2C1-50B5D39FCC0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2" name="Text Box 19">
          <a:extLst>
            <a:ext uri="{FF2B5EF4-FFF2-40B4-BE49-F238E27FC236}">
              <a16:creationId xmlns:a16="http://schemas.microsoft.com/office/drawing/2014/main" id="{08DB6A75-8E44-4A5C-B19B-FDD72C2C3B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3" name="Text Box 16">
          <a:extLst>
            <a:ext uri="{FF2B5EF4-FFF2-40B4-BE49-F238E27FC236}">
              <a16:creationId xmlns:a16="http://schemas.microsoft.com/office/drawing/2014/main" id="{7B6D6AE7-66DE-4570-B46B-DE9F756EE2EA}"/>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4" name="Text Box 17">
          <a:extLst>
            <a:ext uri="{FF2B5EF4-FFF2-40B4-BE49-F238E27FC236}">
              <a16:creationId xmlns:a16="http://schemas.microsoft.com/office/drawing/2014/main" id="{F09A5ECC-BECF-4E0B-97D1-23E70FFC58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5" name="Text Box 18">
          <a:extLst>
            <a:ext uri="{FF2B5EF4-FFF2-40B4-BE49-F238E27FC236}">
              <a16:creationId xmlns:a16="http://schemas.microsoft.com/office/drawing/2014/main" id="{D2B0C02D-082C-43E6-802A-980C0ECC632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6" name="Text Box 16">
          <a:extLst>
            <a:ext uri="{FF2B5EF4-FFF2-40B4-BE49-F238E27FC236}">
              <a16:creationId xmlns:a16="http://schemas.microsoft.com/office/drawing/2014/main" id="{74F3E7DA-AAD0-4A34-A76D-9930CEC33A2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7" name="Text Box 17">
          <a:extLst>
            <a:ext uri="{FF2B5EF4-FFF2-40B4-BE49-F238E27FC236}">
              <a16:creationId xmlns:a16="http://schemas.microsoft.com/office/drawing/2014/main" id="{AAEF57F2-81AC-4FA5-B290-E64139AC760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8" name="Text Box 18">
          <a:extLst>
            <a:ext uri="{FF2B5EF4-FFF2-40B4-BE49-F238E27FC236}">
              <a16:creationId xmlns:a16="http://schemas.microsoft.com/office/drawing/2014/main" id="{D195D96D-2ACA-4DB2-B74F-63D264CFA01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9" name="Text Box 19">
          <a:extLst>
            <a:ext uri="{FF2B5EF4-FFF2-40B4-BE49-F238E27FC236}">
              <a16:creationId xmlns:a16="http://schemas.microsoft.com/office/drawing/2014/main" id="{D06F45FD-F084-4FAA-BD59-C65C33708C4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0" name="Text Box 16">
          <a:extLst>
            <a:ext uri="{FF2B5EF4-FFF2-40B4-BE49-F238E27FC236}">
              <a16:creationId xmlns:a16="http://schemas.microsoft.com/office/drawing/2014/main" id="{4881D78B-C24E-49A2-B0CD-48C88181B4F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1" name="Text Box 17">
          <a:extLst>
            <a:ext uri="{FF2B5EF4-FFF2-40B4-BE49-F238E27FC236}">
              <a16:creationId xmlns:a16="http://schemas.microsoft.com/office/drawing/2014/main" id="{E6B81CFF-7373-4151-9385-8A8BC79E633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2" name="Text Box 18">
          <a:extLst>
            <a:ext uri="{FF2B5EF4-FFF2-40B4-BE49-F238E27FC236}">
              <a16:creationId xmlns:a16="http://schemas.microsoft.com/office/drawing/2014/main" id="{218B7DC3-A4D2-41BB-8531-DEFAD1A6746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3" name="Text Box 19">
          <a:extLst>
            <a:ext uri="{FF2B5EF4-FFF2-40B4-BE49-F238E27FC236}">
              <a16:creationId xmlns:a16="http://schemas.microsoft.com/office/drawing/2014/main" id="{27AAFFCD-0F86-4C71-AA30-43F15AB70D0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324" name="Text Box 15">
          <a:extLst>
            <a:ext uri="{FF2B5EF4-FFF2-40B4-BE49-F238E27FC236}">
              <a16:creationId xmlns:a16="http://schemas.microsoft.com/office/drawing/2014/main" id="{F8A40AB5-EE09-4841-85A2-B0937C72176A}"/>
            </a:ext>
          </a:extLst>
        </xdr:cNvPr>
        <xdr:cNvSpPr txBox="1">
          <a:spLocks noChangeArrowheads="1"/>
        </xdr:cNvSpPr>
      </xdr:nvSpPr>
      <xdr:spPr bwMode="auto">
        <a:xfrm>
          <a:off x="4743450" y="19107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325" name="Text Box 15">
          <a:extLst>
            <a:ext uri="{FF2B5EF4-FFF2-40B4-BE49-F238E27FC236}">
              <a16:creationId xmlns:a16="http://schemas.microsoft.com/office/drawing/2014/main" id="{922A8DB2-AC1A-4903-8001-D52BDD1391B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26" name="Text Box 15">
          <a:extLst>
            <a:ext uri="{FF2B5EF4-FFF2-40B4-BE49-F238E27FC236}">
              <a16:creationId xmlns:a16="http://schemas.microsoft.com/office/drawing/2014/main" id="{F8C5A8C6-15C2-41F3-8685-4DA7D4CCBD2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27" name="Text Box 15">
          <a:extLst>
            <a:ext uri="{FF2B5EF4-FFF2-40B4-BE49-F238E27FC236}">
              <a16:creationId xmlns:a16="http://schemas.microsoft.com/office/drawing/2014/main" id="{166F347E-5E74-49AA-8CF5-4DF76728DD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2328" name="Text Box 15">
          <a:extLst>
            <a:ext uri="{FF2B5EF4-FFF2-40B4-BE49-F238E27FC236}">
              <a16:creationId xmlns:a16="http://schemas.microsoft.com/office/drawing/2014/main" id="{8443A918-0A58-4E2B-BD73-D59FD1281642}"/>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29" name="Text Box 16">
          <a:extLst>
            <a:ext uri="{FF2B5EF4-FFF2-40B4-BE49-F238E27FC236}">
              <a16:creationId xmlns:a16="http://schemas.microsoft.com/office/drawing/2014/main" id="{F02BFAF1-0D33-48D4-AB73-19ED14859D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0" name="Text Box 17">
          <a:extLst>
            <a:ext uri="{FF2B5EF4-FFF2-40B4-BE49-F238E27FC236}">
              <a16:creationId xmlns:a16="http://schemas.microsoft.com/office/drawing/2014/main" id="{F8DC2BCB-44C3-4E7E-9F23-D091FF64892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1" name="Text Box 18">
          <a:extLst>
            <a:ext uri="{FF2B5EF4-FFF2-40B4-BE49-F238E27FC236}">
              <a16:creationId xmlns:a16="http://schemas.microsoft.com/office/drawing/2014/main" id="{F6EA7A81-34F3-49BE-BD3C-445B6A83AD4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2" name="Text Box 19">
          <a:extLst>
            <a:ext uri="{FF2B5EF4-FFF2-40B4-BE49-F238E27FC236}">
              <a16:creationId xmlns:a16="http://schemas.microsoft.com/office/drawing/2014/main" id="{2203B96D-1DB3-4E60-9527-89EA85E25C21}"/>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3" name="Text Box 16">
          <a:extLst>
            <a:ext uri="{FF2B5EF4-FFF2-40B4-BE49-F238E27FC236}">
              <a16:creationId xmlns:a16="http://schemas.microsoft.com/office/drawing/2014/main" id="{53BB7023-A381-43E3-9FB1-880D92978B3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4" name="Text Box 17">
          <a:extLst>
            <a:ext uri="{FF2B5EF4-FFF2-40B4-BE49-F238E27FC236}">
              <a16:creationId xmlns:a16="http://schemas.microsoft.com/office/drawing/2014/main" id="{A3C532E8-8EF2-4A1B-A882-4B10F3AC9F4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5" name="Text Box 18">
          <a:extLst>
            <a:ext uri="{FF2B5EF4-FFF2-40B4-BE49-F238E27FC236}">
              <a16:creationId xmlns:a16="http://schemas.microsoft.com/office/drawing/2014/main" id="{90A3DC5F-EC71-4DD2-A2DF-4C9632B6ED3B}"/>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6" name="Text Box 19">
          <a:extLst>
            <a:ext uri="{FF2B5EF4-FFF2-40B4-BE49-F238E27FC236}">
              <a16:creationId xmlns:a16="http://schemas.microsoft.com/office/drawing/2014/main" id="{032E31B8-D73E-4FDA-ACB5-D35FAE0A70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7" name="Text Box 16">
          <a:extLst>
            <a:ext uri="{FF2B5EF4-FFF2-40B4-BE49-F238E27FC236}">
              <a16:creationId xmlns:a16="http://schemas.microsoft.com/office/drawing/2014/main" id="{9DBD75D8-C188-42B4-ACAF-0966BB770D2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8" name="Text Box 17">
          <a:extLst>
            <a:ext uri="{FF2B5EF4-FFF2-40B4-BE49-F238E27FC236}">
              <a16:creationId xmlns:a16="http://schemas.microsoft.com/office/drawing/2014/main" id="{45DE106B-7CF8-4AB4-A232-FBAB25DB1BA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9" name="Text Box 18">
          <a:extLst>
            <a:ext uri="{FF2B5EF4-FFF2-40B4-BE49-F238E27FC236}">
              <a16:creationId xmlns:a16="http://schemas.microsoft.com/office/drawing/2014/main" id="{2FC113A1-E654-4715-BBCA-904CD798771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40" name="Text Box 19">
          <a:extLst>
            <a:ext uri="{FF2B5EF4-FFF2-40B4-BE49-F238E27FC236}">
              <a16:creationId xmlns:a16="http://schemas.microsoft.com/office/drawing/2014/main" id="{11A88A55-35EB-42AE-9B55-FEA679BD6E7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41" name="Text Box 15">
          <a:extLst>
            <a:ext uri="{FF2B5EF4-FFF2-40B4-BE49-F238E27FC236}">
              <a16:creationId xmlns:a16="http://schemas.microsoft.com/office/drawing/2014/main" id="{111F5668-C0BE-4142-AFE8-CE6DF3A8698E}"/>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2" name="Text Box 16">
          <a:extLst>
            <a:ext uri="{FF2B5EF4-FFF2-40B4-BE49-F238E27FC236}">
              <a16:creationId xmlns:a16="http://schemas.microsoft.com/office/drawing/2014/main" id="{F70B2712-E504-4B37-AC32-4C447077CE7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3" name="Text Box 17">
          <a:extLst>
            <a:ext uri="{FF2B5EF4-FFF2-40B4-BE49-F238E27FC236}">
              <a16:creationId xmlns:a16="http://schemas.microsoft.com/office/drawing/2014/main" id="{E1F24BDE-AA91-4293-819A-B4422915800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4" name="Text Box 18">
          <a:extLst>
            <a:ext uri="{FF2B5EF4-FFF2-40B4-BE49-F238E27FC236}">
              <a16:creationId xmlns:a16="http://schemas.microsoft.com/office/drawing/2014/main" id="{C821171E-FB16-418B-B32B-46EDE871283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5" name="Text Box 19">
          <a:extLst>
            <a:ext uri="{FF2B5EF4-FFF2-40B4-BE49-F238E27FC236}">
              <a16:creationId xmlns:a16="http://schemas.microsoft.com/office/drawing/2014/main" id="{FE1D1787-B4AC-4452-906C-4BA9E27F8F9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40</xdr:row>
      <xdr:rowOff>504825</xdr:rowOff>
    </xdr:from>
    <xdr:ext cx="95250" cy="442269"/>
    <xdr:sp macro="" textlink="">
      <xdr:nvSpPr>
        <xdr:cNvPr id="2346" name="Text Box 15">
          <a:extLst>
            <a:ext uri="{FF2B5EF4-FFF2-40B4-BE49-F238E27FC236}">
              <a16:creationId xmlns:a16="http://schemas.microsoft.com/office/drawing/2014/main" id="{EDA9DB03-B277-4162-BE15-FD527D4FA0E5}"/>
            </a:ext>
          </a:extLst>
        </xdr:cNvPr>
        <xdr:cNvSpPr txBox="1">
          <a:spLocks noChangeArrowheads="1"/>
        </xdr:cNvSpPr>
      </xdr:nvSpPr>
      <xdr:spPr bwMode="auto">
        <a:xfrm>
          <a:off x="14363700" y="20593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7" name="Text Box 16">
          <a:extLst>
            <a:ext uri="{FF2B5EF4-FFF2-40B4-BE49-F238E27FC236}">
              <a16:creationId xmlns:a16="http://schemas.microsoft.com/office/drawing/2014/main" id="{B382C045-93DE-4476-8C6F-054D9A6A6AC9}"/>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8" name="Text Box 17">
          <a:extLst>
            <a:ext uri="{FF2B5EF4-FFF2-40B4-BE49-F238E27FC236}">
              <a16:creationId xmlns:a16="http://schemas.microsoft.com/office/drawing/2014/main" id="{D5255E27-E29E-4CC9-8E26-EB534E7F5E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9" name="Text Box 18">
          <a:extLst>
            <a:ext uri="{FF2B5EF4-FFF2-40B4-BE49-F238E27FC236}">
              <a16:creationId xmlns:a16="http://schemas.microsoft.com/office/drawing/2014/main" id="{EF1D8395-20C9-4095-A76E-7B4456C8DA2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0" name="Text Box 16">
          <a:extLst>
            <a:ext uri="{FF2B5EF4-FFF2-40B4-BE49-F238E27FC236}">
              <a16:creationId xmlns:a16="http://schemas.microsoft.com/office/drawing/2014/main" id="{B6B18373-648D-4627-A80D-1C25368102B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1" name="Text Box 17">
          <a:extLst>
            <a:ext uri="{FF2B5EF4-FFF2-40B4-BE49-F238E27FC236}">
              <a16:creationId xmlns:a16="http://schemas.microsoft.com/office/drawing/2014/main" id="{B748BF56-278B-4470-B0AC-46AF12D8E3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2" name="Text Box 18">
          <a:extLst>
            <a:ext uri="{FF2B5EF4-FFF2-40B4-BE49-F238E27FC236}">
              <a16:creationId xmlns:a16="http://schemas.microsoft.com/office/drawing/2014/main" id="{6FE35282-EE01-4A1B-BA04-F5D5208DFB9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3" name="Text Box 19">
          <a:extLst>
            <a:ext uri="{FF2B5EF4-FFF2-40B4-BE49-F238E27FC236}">
              <a16:creationId xmlns:a16="http://schemas.microsoft.com/office/drawing/2014/main" id="{4A221B65-E930-4751-9CFC-037F8F73B5B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4" name="Text Box 16">
          <a:extLst>
            <a:ext uri="{FF2B5EF4-FFF2-40B4-BE49-F238E27FC236}">
              <a16:creationId xmlns:a16="http://schemas.microsoft.com/office/drawing/2014/main" id="{01E56FB6-251F-4801-8EB1-020B8CDC95A1}"/>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5" name="Text Box 17">
          <a:extLst>
            <a:ext uri="{FF2B5EF4-FFF2-40B4-BE49-F238E27FC236}">
              <a16:creationId xmlns:a16="http://schemas.microsoft.com/office/drawing/2014/main" id="{4F67D7D0-7340-4BF1-B3D3-4BE64AAAFB2B}"/>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6" name="Text Box 18">
          <a:extLst>
            <a:ext uri="{FF2B5EF4-FFF2-40B4-BE49-F238E27FC236}">
              <a16:creationId xmlns:a16="http://schemas.microsoft.com/office/drawing/2014/main" id="{C8297526-A17F-4A6B-AD56-781A3EAA9B6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57" name="Text Box 15">
          <a:extLst>
            <a:ext uri="{FF2B5EF4-FFF2-40B4-BE49-F238E27FC236}">
              <a16:creationId xmlns:a16="http://schemas.microsoft.com/office/drawing/2014/main" id="{BA28EDE2-52C1-43E3-84D2-26C1702BB041}"/>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8" name="Text Box 16">
          <a:extLst>
            <a:ext uri="{FF2B5EF4-FFF2-40B4-BE49-F238E27FC236}">
              <a16:creationId xmlns:a16="http://schemas.microsoft.com/office/drawing/2014/main" id="{F736BA96-333B-402F-AFC4-AFAB7AFF73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9" name="Text Box 17">
          <a:extLst>
            <a:ext uri="{FF2B5EF4-FFF2-40B4-BE49-F238E27FC236}">
              <a16:creationId xmlns:a16="http://schemas.microsoft.com/office/drawing/2014/main" id="{6A4A6D3E-E874-48B5-B1A5-FFE8D3E2671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0" name="Text Box 18">
          <a:extLst>
            <a:ext uri="{FF2B5EF4-FFF2-40B4-BE49-F238E27FC236}">
              <a16:creationId xmlns:a16="http://schemas.microsoft.com/office/drawing/2014/main" id="{17C96847-AC04-457C-B9AF-328AAA9FE68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1" name="Text Box 19">
          <a:extLst>
            <a:ext uri="{FF2B5EF4-FFF2-40B4-BE49-F238E27FC236}">
              <a16:creationId xmlns:a16="http://schemas.microsoft.com/office/drawing/2014/main" id="{4C544D55-3B2B-4543-B54D-9C2FEAC608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2" name="Text Box 16">
          <a:extLst>
            <a:ext uri="{FF2B5EF4-FFF2-40B4-BE49-F238E27FC236}">
              <a16:creationId xmlns:a16="http://schemas.microsoft.com/office/drawing/2014/main" id="{0701BA54-F170-4228-93C2-1E5C7CDB924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3" name="Text Box 17">
          <a:extLst>
            <a:ext uri="{FF2B5EF4-FFF2-40B4-BE49-F238E27FC236}">
              <a16:creationId xmlns:a16="http://schemas.microsoft.com/office/drawing/2014/main" id="{5DB6F2F1-D156-41EB-BA86-EC7A53DBE1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4" name="Text Box 18">
          <a:extLst>
            <a:ext uri="{FF2B5EF4-FFF2-40B4-BE49-F238E27FC236}">
              <a16:creationId xmlns:a16="http://schemas.microsoft.com/office/drawing/2014/main" id="{A3A9E673-4F32-46B5-816C-F55582FB0F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5" name="Text Box 19">
          <a:extLst>
            <a:ext uri="{FF2B5EF4-FFF2-40B4-BE49-F238E27FC236}">
              <a16:creationId xmlns:a16="http://schemas.microsoft.com/office/drawing/2014/main" id="{695FA8B6-936B-44AE-B28C-54BDEC02A67C}"/>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6" name="Text Box 16">
          <a:extLst>
            <a:ext uri="{FF2B5EF4-FFF2-40B4-BE49-F238E27FC236}">
              <a16:creationId xmlns:a16="http://schemas.microsoft.com/office/drawing/2014/main" id="{44A08B6B-C77E-41F7-B26C-21AB5C5951A7}"/>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7" name="Text Box 17">
          <a:extLst>
            <a:ext uri="{FF2B5EF4-FFF2-40B4-BE49-F238E27FC236}">
              <a16:creationId xmlns:a16="http://schemas.microsoft.com/office/drawing/2014/main" id="{C7273C85-EBF2-4B32-882E-AE178B1D51CE}"/>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8" name="Text Box 18">
          <a:extLst>
            <a:ext uri="{FF2B5EF4-FFF2-40B4-BE49-F238E27FC236}">
              <a16:creationId xmlns:a16="http://schemas.microsoft.com/office/drawing/2014/main" id="{FB119084-3D04-45BA-8E4B-26B72E82FED5}"/>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9" name="Text Box 19">
          <a:extLst>
            <a:ext uri="{FF2B5EF4-FFF2-40B4-BE49-F238E27FC236}">
              <a16:creationId xmlns:a16="http://schemas.microsoft.com/office/drawing/2014/main" id="{9B3DDA8D-C8E4-42A1-A2FB-4C2E14601AD9}"/>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70" name="Text Box 15">
          <a:extLst>
            <a:ext uri="{FF2B5EF4-FFF2-40B4-BE49-F238E27FC236}">
              <a16:creationId xmlns:a16="http://schemas.microsoft.com/office/drawing/2014/main" id="{40E512F9-BC28-47E9-9F15-AD8629B1978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1" name="Text Box 16">
          <a:extLst>
            <a:ext uri="{FF2B5EF4-FFF2-40B4-BE49-F238E27FC236}">
              <a16:creationId xmlns:a16="http://schemas.microsoft.com/office/drawing/2014/main" id="{628C93F3-456B-4FAD-B04C-94DB9B89EAE8}"/>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2" name="Text Box 17">
          <a:extLst>
            <a:ext uri="{FF2B5EF4-FFF2-40B4-BE49-F238E27FC236}">
              <a16:creationId xmlns:a16="http://schemas.microsoft.com/office/drawing/2014/main" id="{824CEFCC-1B6D-474F-BC9F-30945AF6E4F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3" name="Text Box 18">
          <a:extLst>
            <a:ext uri="{FF2B5EF4-FFF2-40B4-BE49-F238E27FC236}">
              <a16:creationId xmlns:a16="http://schemas.microsoft.com/office/drawing/2014/main" id="{4F198323-67AC-4D0E-82BF-8F1CA495680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4" name="Text Box 19">
          <a:extLst>
            <a:ext uri="{FF2B5EF4-FFF2-40B4-BE49-F238E27FC236}">
              <a16:creationId xmlns:a16="http://schemas.microsoft.com/office/drawing/2014/main" id="{3920CDA1-B1B8-4B7E-91DA-50BE096F9F9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5" name="Text Box 16">
          <a:extLst>
            <a:ext uri="{FF2B5EF4-FFF2-40B4-BE49-F238E27FC236}">
              <a16:creationId xmlns:a16="http://schemas.microsoft.com/office/drawing/2014/main" id="{0E597593-FFFA-46E9-829F-5A6B05CA790D}"/>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6" name="Text Box 17">
          <a:extLst>
            <a:ext uri="{FF2B5EF4-FFF2-40B4-BE49-F238E27FC236}">
              <a16:creationId xmlns:a16="http://schemas.microsoft.com/office/drawing/2014/main" id="{985837CD-E525-4B35-81EA-6BFB83D7223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15875</xdr:rowOff>
    </xdr:from>
    <xdr:ext cx="95250" cy="171450"/>
    <xdr:sp macro="" textlink="">
      <xdr:nvSpPr>
        <xdr:cNvPr id="2377" name="Text Box 18">
          <a:extLst>
            <a:ext uri="{FF2B5EF4-FFF2-40B4-BE49-F238E27FC236}">
              <a16:creationId xmlns:a16="http://schemas.microsoft.com/office/drawing/2014/main" id="{22DC8C8B-7A46-4277-997F-DE4A0A420F76}"/>
            </a:ext>
          </a:extLst>
        </xdr:cNvPr>
        <xdr:cNvSpPr txBox="1">
          <a:spLocks noChangeArrowheads="1"/>
        </xdr:cNvSpPr>
      </xdr:nvSpPr>
      <xdr:spPr bwMode="auto">
        <a:xfrm>
          <a:off x="14355762" y="20980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8" name="Text Box 16">
          <a:extLst>
            <a:ext uri="{FF2B5EF4-FFF2-40B4-BE49-F238E27FC236}">
              <a16:creationId xmlns:a16="http://schemas.microsoft.com/office/drawing/2014/main" id="{C7F87E93-B1C8-4154-A5F0-227E8F6A851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9" name="Text Box 17">
          <a:extLst>
            <a:ext uri="{FF2B5EF4-FFF2-40B4-BE49-F238E27FC236}">
              <a16:creationId xmlns:a16="http://schemas.microsoft.com/office/drawing/2014/main" id="{39B493A7-9728-43EA-91C4-2C08A5F2B2D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0" name="Text Box 18">
          <a:extLst>
            <a:ext uri="{FF2B5EF4-FFF2-40B4-BE49-F238E27FC236}">
              <a16:creationId xmlns:a16="http://schemas.microsoft.com/office/drawing/2014/main" id="{2F23AA39-C6DA-42D8-BB53-AF7E18D3ADB3}"/>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1" name="Text Box 19">
          <a:extLst>
            <a:ext uri="{FF2B5EF4-FFF2-40B4-BE49-F238E27FC236}">
              <a16:creationId xmlns:a16="http://schemas.microsoft.com/office/drawing/2014/main" id="{AC647BEB-6472-4FFF-A7CB-BAED208EBB3C}"/>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2" name="Text Box 16">
          <a:extLst>
            <a:ext uri="{FF2B5EF4-FFF2-40B4-BE49-F238E27FC236}">
              <a16:creationId xmlns:a16="http://schemas.microsoft.com/office/drawing/2014/main" id="{A34F775A-6136-460E-B9DE-3C551341FEA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3" name="Text Box 15">
          <a:extLst>
            <a:ext uri="{FF2B5EF4-FFF2-40B4-BE49-F238E27FC236}">
              <a16:creationId xmlns:a16="http://schemas.microsoft.com/office/drawing/2014/main" id="{7536994F-6F81-4742-BBC4-800E68AE868A}"/>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384" name="Text Box 15">
          <a:extLst>
            <a:ext uri="{FF2B5EF4-FFF2-40B4-BE49-F238E27FC236}">
              <a16:creationId xmlns:a16="http://schemas.microsoft.com/office/drawing/2014/main" id="{753384DE-46A9-4945-AB94-85CC017F369A}"/>
            </a:ext>
          </a:extLst>
        </xdr:cNvPr>
        <xdr:cNvSpPr txBox="1">
          <a:spLocks noChangeArrowheads="1"/>
        </xdr:cNvSpPr>
      </xdr:nvSpPr>
      <xdr:spPr bwMode="auto">
        <a:xfrm>
          <a:off x="4743450" y="21336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385" name="Text Box 15">
          <a:extLst>
            <a:ext uri="{FF2B5EF4-FFF2-40B4-BE49-F238E27FC236}">
              <a16:creationId xmlns:a16="http://schemas.microsoft.com/office/drawing/2014/main" id="{F0DC57DB-7631-43CE-B8F6-C4BA1C7A89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386" name="Text Box 15">
          <a:extLst>
            <a:ext uri="{FF2B5EF4-FFF2-40B4-BE49-F238E27FC236}">
              <a16:creationId xmlns:a16="http://schemas.microsoft.com/office/drawing/2014/main" id="{FF0C7228-73C5-45F6-8AAF-EEBAD23D025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387" name="Text Box 15">
          <a:extLst>
            <a:ext uri="{FF2B5EF4-FFF2-40B4-BE49-F238E27FC236}">
              <a16:creationId xmlns:a16="http://schemas.microsoft.com/office/drawing/2014/main" id="{D81ABB85-FFF0-473E-99DF-6109893FFF4E}"/>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8" name="Text Box 15">
          <a:extLst>
            <a:ext uri="{FF2B5EF4-FFF2-40B4-BE49-F238E27FC236}">
              <a16:creationId xmlns:a16="http://schemas.microsoft.com/office/drawing/2014/main" id="{7874EAC7-D8AC-4D45-A5B7-2BC5387FE715}"/>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89" name="Text Box 16">
          <a:extLst>
            <a:ext uri="{FF2B5EF4-FFF2-40B4-BE49-F238E27FC236}">
              <a16:creationId xmlns:a16="http://schemas.microsoft.com/office/drawing/2014/main" id="{A604971E-EE2B-4137-A861-53B02D3347F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0" name="Text Box 17">
          <a:extLst>
            <a:ext uri="{FF2B5EF4-FFF2-40B4-BE49-F238E27FC236}">
              <a16:creationId xmlns:a16="http://schemas.microsoft.com/office/drawing/2014/main" id="{11CA96E7-1C21-479C-AF34-0AB25564D00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1" name="Text Box 18">
          <a:extLst>
            <a:ext uri="{FF2B5EF4-FFF2-40B4-BE49-F238E27FC236}">
              <a16:creationId xmlns:a16="http://schemas.microsoft.com/office/drawing/2014/main" id="{8E90B927-46B0-415A-BFBF-2642061A993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2" name="Text Box 19">
          <a:extLst>
            <a:ext uri="{FF2B5EF4-FFF2-40B4-BE49-F238E27FC236}">
              <a16:creationId xmlns:a16="http://schemas.microsoft.com/office/drawing/2014/main" id="{0BF7181C-F391-4472-9C17-54B58D5EDFF4}"/>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3" name="Text Box 16">
          <a:extLst>
            <a:ext uri="{FF2B5EF4-FFF2-40B4-BE49-F238E27FC236}">
              <a16:creationId xmlns:a16="http://schemas.microsoft.com/office/drawing/2014/main" id="{267538D2-24B0-4E1E-A908-19B9D3C31B85}"/>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4" name="Text Box 17">
          <a:extLst>
            <a:ext uri="{FF2B5EF4-FFF2-40B4-BE49-F238E27FC236}">
              <a16:creationId xmlns:a16="http://schemas.microsoft.com/office/drawing/2014/main" id="{8AC9092A-E9BC-44F9-8F63-C89DD36C2F6E}"/>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5" name="Text Box 18">
          <a:extLst>
            <a:ext uri="{FF2B5EF4-FFF2-40B4-BE49-F238E27FC236}">
              <a16:creationId xmlns:a16="http://schemas.microsoft.com/office/drawing/2014/main" id="{1B0050E1-9D45-43A0-AE91-1CA948CBA89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6" name="Text Box 19">
          <a:extLst>
            <a:ext uri="{FF2B5EF4-FFF2-40B4-BE49-F238E27FC236}">
              <a16:creationId xmlns:a16="http://schemas.microsoft.com/office/drawing/2014/main" id="{95BD1193-7AA0-44A3-8BA9-0E4384A70B4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7" name="Text Box 16">
          <a:extLst>
            <a:ext uri="{FF2B5EF4-FFF2-40B4-BE49-F238E27FC236}">
              <a16:creationId xmlns:a16="http://schemas.microsoft.com/office/drawing/2014/main" id="{ACC7C4A9-04F9-4531-B285-03109BDABB4F}"/>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8" name="Text Box 17">
          <a:extLst>
            <a:ext uri="{FF2B5EF4-FFF2-40B4-BE49-F238E27FC236}">
              <a16:creationId xmlns:a16="http://schemas.microsoft.com/office/drawing/2014/main" id="{93F57D7A-EE95-4B4E-AA80-8475674EA4F5}"/>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9" name="Text Box 18">
          <a:extLst>
            <a:ext uri="{FF2B5EF4-FFF2-40B4-BE49-F238E27FC236}">
              <a16:creationId xmlns:a16="http://schemas.microsoft.com/office/drawing/2014/main" id="{7A2C25B0-68F5-4D03-AB65-90550A11920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00" name="Text Box 19">
          <a:extLst>
            <a:ext uri="{FF2B5EF4-FFF2-40B4-BE49-F238E27FC236}">
              <a16:creationId xmlns:a16="http://schemas.microsoft.com/office/drawing/2014/main" id="{C72E8C7D-381C-4E18-9903-3D12A92767D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01" name="Text Box 15">
          <a:extLst>
            <a:ext uri="{FF2B5EF4-FFF2-40B4-BE49-F238E27FC236}">
              <a16:creationId xmlns:a16="http://schemas.microsoft.com/office/drawing/2014/main" id="{B3AA08D9-090C-44A4-A6C7-D55235BC315A}"/>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2" name="Text Box 16">
          <a:extLst>
            <a:ext uri="{FF2B5EF4-FFF2-40B4-BE49-F238E27FC236}">
              <a16:creationId xmlns:a16="http://schemas.microsoft.com/office/drawing/2014/main" id="{04DE5130-2A85-4BCB-96F9-0A6E6FE46ED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3" name="Text Box 17">
          <a:extLst>
            <a:ext uri="{FF2B5EF4-FFF2-40B4-BE49-F238E27FC236}">
              <a16:creationId xmlns:a16="http://schemas.microsoft.com/office/drawing/2014/main" id="{22A01036-D024-4431-BE0D-4E567591762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4" name="Text Box 18">
          <a:extLst>
            <a:ext uri="{FF2B5EF4-FFF2-40B4-BE49-F238E27FC236}">
              <a16:creationId xmlns:a16="http://schemas.microsoft.com/office/drawing/2014/main" id="{2F0C1E02-6D30-473C-9105-0CEE1959CBE3}"/>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5" name="Text Box 19">
          <a:extLst>
            <a:ext uri="{FF2B5EF4-FFF2-40B4-BE49-F238E27FC236}">
              <a16:creationId xmlns:a16="http://schemas.microsoft.com/office/drawing/2014/main" id="{B13D6A13-9D65-44AD-A4DF-C4FD00501F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6" name="Text Box 16">
          <a:extLst>
            <a:ext uri="{FF2B5EF4-FFF2-40B4-BE49-F238E27FC236}">
              <a16:creationId xmlns:a16="http://schemas.microsoft.com/office/drawing/2014/main" id="{10130678-9E11-4FD6-AE3A-B532616EC13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7" name="Text Box 17">
          <a:extLst>
            <a:ext uri="{FF2B5EF4-FFF2-40B4-BE49-F238E27FC236}">
              <a16:creationId xmlns:a16="http://schemas.microsoft.com/office/drawing/2014/main" id="{5BE623AA-1A21-40A2-ACC3-6ABF4D6E904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8" name="Text Box 18">
          <a:extLst>
            <a:ext uri="{FF2B5EF4-FFF2-40B4-BE49-F238E27FC236}">
              <a16:creationId xmlns:a16="http://schemas.microsoft.com/office/drawing/2014/main" id="{F9795AF8-445D-417E-9126-3F1F4CBD08F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09" name="Text Box 16">
          <a:extLst>
            <a:ext uri="{FF2B5EF4-FFF2-40B4-BE49-F238E27FC236}">
              <a16:creationId xmlns:a16="http://schemas.microsoft.com/office/drawing/2014/main" id="{8A957C03-B552-4461-9E6A-FD7A3E2EDC0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0" name="Text Box 17">
          <a:extLst>
            <a:ext uri="{FF2B5EF4-FFF2-40B4-BE49-F238E27FC236}">
              <a16:creationId xmlns:a16="http://schemas.microsoft.com/office/drawing/2014/main" id="{4A9240E7-F1F8-457A-A0A8-62FC288A6F3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1" name="Text Box 18">
          <a:extLst>
            <a:ext uri="{FF2B5EF4-FFF2-40B4-BE49-F238E27FC236}">
              <a16:creationId xmlns:a16="http://schemas.microsoft.com/office/drawing/2014/main" id="{09CC8575-44D7-44B3-B119-86349ABEA5C9}"/>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2" name="Text Box 19">
          <a:extLst>
            <a:ext uri="{FF2B5EF4-FFF2-40B4-BE49-F238E27FC236}">
              <a16:creationId xmlns:a16="http://schemas.microsoft.com/office/drawing/2014/main" id="{D14E2123-1D65-4AF9-8D75-66D7AD86C1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3" name="Text Box 16">
          <a:extLst>
            <a:ext uri="{FF2B5EF4-FFF2-40B4-BE49-F238E27FC236}">
              <a16:creationId xmlns:a16="http://schemas.microsoft.com/office/drawing/2014/main" id="{D2778B4A-F4CA-4500-AFBF-F8B86086E3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4" name="Text Box 17">
          <a:extLst>
            <a:ext uri="{FF2B5EF4-FFF2-40B4-BE49-F238E27FC236}">
              <a16:creationId xmlns:a16="http://schemas.microsoft.com/office/drawing/2014/main" id="{6D16044A-F90D-4814-AACF-9407D976531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5" name="Text Box 18">
          <a:extLst>
            <a:ext uri="{FF2B5EF4-FFF2-40B4-BE49-F238E27FC236}">
              <a16:creationId xmlns:a16="http://schemas.microsoft.com/office/drawing/2014/main" id="{B0D07330-E8F2-44A4-BA9C-28F2C08B78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6" name="Text Box 19">
          <a:extLst>
            <a:ext uri="{FF2B5EF4-FFF2-40B4-BE49-F238E27FC236}">
              <a16:creationId xmlns:a16="http://schemas.microsoft.com/office/drawing/2014/main" id="{5D723DAD-6289-471B-B85A-31E4961032D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417" name="Text Box 15">
          <a:extLst>
            <a:ext uri="{FF2B5EF4-FFF2-40B4-BE49-F238E27FC236}">
              <a16:creationId xmlns:a16="http://schemas.microsoft.com/office/drawing/2014/main" id="{03F8BC4C-1D4F-4E6B-9426-5FA1FEA32D08}"/>
            </a:ext>
          </a:extLst>
        </xdr:cNvPr>
        <xdr:cNvSpPr txBox="1">
          <a:spLocks noChangeArrowheads="1"/>
        </xdr:cNvSpPr>
      </xdr:nvSpPr>
      <xdr:spPr bwMode="auto">
        <a:xfrm>
          <a:off x="4743450" y="21336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418" name="Text Box 15">
          <a:extLst>
            <a:ext uri="{FF2B5EF4-FFF2-40B4-BE49-F238E27FC236}">
              <a16:creationId xmlns:a16="http://schemas.microsoft.com/office/drawing/2014/main" id="{EC14F689-A474-4E6B-A528-1698042DD8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19" name="Text Box 15">
          <a:extLst>
            <a:ext uri="{FF2B5EF4-FFF2-40B4-BE49-F238E27FC236}">
              <a16:creationId xmlns:a16="http://schemas.microsoft.com/office/drawing/2014/main" id="{B543B9DD-F494-4B78-8FD7-DD81836C647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20" name="Text Box 15">
          <a:extLst>
            <a:ext uri="{FF2B5EF4-FFF2-40B4-BE49-F238E27FC236}">
              <a16:creationId xmlns:a16="http://schemas.microsoft.com/office/drawing/2014/main" id="{6AAB6226-82D9-4FEB-9E87-6C90CB5A82F3}"/>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213632"/>
    <xdr:sp macro="" textlink="">
      <xdr:nvSpPr>
        <xdr:cNvPr id="2421" name="Text Box 15">
          <a:extLst>
            <a:ext uri="{FF2B5EF4-FFF2-40B4-BE49-F238E27FC236}">
              <a16:creationId xmlns:a16="http://schemas.microsoft.com/office/drawing/2014/main" id="{49CC8334-FFC6-4549-AC6E-4E74BC6D9BEE}"/>
            </a:ext>
          </a:extLst>
        </xdr:cNvPr>
        <xdr:cNvSpPr txBox="1">
          <a:spLocks noChangeArrowheads="1"/>
        </xdr:cNvSpPr>
      </xdr:nvSpPr>
      <xdr:spPr bwMode="auto">
        <a:xfrm>
          <a:off x="1436370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2" name="Text Box 16">
          <a:extLst>
            <a:ext uri="{FF2B5EF4-FFF2-40B4-BE49-F238E27FC236}">
              <a16:creationId xmlns:a16="http://schemas.microsoft.com/office/drawing/2014/main" id="{41AE0891-C39A-48B3-9A47-ED87BDA9308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3" name="Text Box 17">
          <a:extLst>
            <a:ext uri="{FF2B5EF4-FFF2-40B4-BE49-F238E27FC236}">
              <a16:creationId xmlns:a16="http://schemas.microsoft.com/office/drawing/2014/main" id="{909D4612-F15C-4A99-87BB-F5DB7C72749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4" name="Text Box 18">
          <a:extLst>
            <a:ext uri="{FF2B5EF4-FFF2-40B4-BE49-F238E27FC236}">
              <a16:creationId xmlns:a16="http://schemas.microsoft.com/office/drawing/2014/main" id="{D92CF75B-BAD0-424E-8562-4679DE9F6B0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5" name="Text Box 19">
          <a:extLst>
            <a:ext uri="{FF2B5EF4-FFF2-40B4-BE49-F238E27FC236}">
              <a16:creationId xmlns:a16="http://schemas.microsoft.com/office/drawing/2014/main" id="{094E57EA-8BC4-43A0-B56D-B58EEC7542A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6" name="Text Box 16">
          <a:extLst>
            <a:ext uri="{FF2B5EF4-FFF2-40B4-BE49-F238E27FC236}">
              <a16:creationId xmlns:a16="http://schemas.microsoft.com/office/drawing/2014/main" id="{F7A356B6-79C4-4727-AC03-10289C2C805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7" name="Text Box 17">
          <a:extLst>
            <a:ext uri="{FF2B5EF4-FFF2-40B4-BE49-F238E27FC236}">
              <a16:creationId xmlns:a16="http://schemas.microsoft.com/office/drawing/2014/main" id="{566F890E-4662-4689-A019-869BE132A93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8" name="Text Box 18">
          <a:extLst>
            <a:ext uri="{FF2B5EF4-FFF2-40B4-BE49-F238E27FC236}">
              <a16:creationId xmlns:a16="http://schemas.microsoft.com/office/drawing/2014/main" id="{D8A2943B-1C6C-4249-B6B4-D31FA6A722A8}"/>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9" name="Text Box 19">
          <a:extLst>
            <a:ext uri="{FF2B5EF4-FFF2-40B4-BE49-F238E27FC236}">
              <a16:creationId xmlns:a16="http://schemas.microsoft.com/office/drawing/2014/main" id="{BC1EC3D5-DB71-43C8-8AAB-12728E11068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0" name="Text Box 16">
          <a:extLst>
            <a:ext uri="{FF2B5EF4-FFF2-40B4-BE49-F238E27FC236}">
              <a16:creationId xmlns:a16="http://schemas.microsoft.com/office/drawing/2014/main" id="{727A07FC-9397-434F-B90F-0C2AEB324858}"/>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1" name="Text Box 17">
          <a:extLst>
            <a:ext uri="{FF2B5EF4-FFF2-40B4-BE49-F238E27FC236}">
              <a16:creationId xmlns:a16="http://schemas.microsoft.com/office/drawing/2014/main" id="{2908FB62-4FA6-4E30-87FD-8FF8CF3D30C9}"/>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2" name="Text Box 18">
          <a:extLst>
            <a:ext uri="{FF2B5EF4-FFF2-40B4-BE49-F238E27FC236}">
              <a16:creationId xmlns:a16="http://schemas.microsoft.com/office/drawing/2014/main" id="{6816EC98-30D6-46F3-AB17-02A933CD9644}"/>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3" name="Text Box 19">
          <a:extLst>
            <a:ext uri="{FF2B5EF4-FFF2-40B4-BE49-F238E27FC236}">
              <a16:creationId xmlns:a16="http://schemas.microsoft.com/office/drawing/2014/main" id="{ED37752E-205F-4C3F-ABA1-D5E1D2F1C72E}"/>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34" name="Text Box 15">
          <a:extLst>
            <a:ext uri="{FF2B5EF4-FFF2-40B4-BE49-F238E27FC236}">
              <a16:creationId xmlns:a16="http://schemas.microsoft.com/office/drawing/2014/main" id="{60F85418-AFD1-459A-ABBB-37282DA6B994}"/>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5" name="Text Box 16">
          <a:extLst>
            <a:ext uri="{FF2B5EF4-FFF2-40B4-BE49-F238E27FC236}">
              <a16:creationId xmlns:a16="http://schemas.microsoft.com/office/drawing/2014/main" id="{0CC2D541-7332-4483-BCEB-87CDF748BE7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6" name="Text Box 17">
          <a:extLst>
            <a:ext uri="{FF2B5EF4-FFF2-40B4-BE49-F238E27FC236}">
              <a16:creationId xmlns:a16="http://schemas.microsoft.com/office/drawing/2014/main" id="{C8E00265-A840-4CBA-B59C-4039D81E9DA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7" name="Text Box 18">
          <a:extLst>
            <a:ext uri="{FF2B5EF4-FFF2-40B4-BE49-F238E27FC236}">
              <a16:creationId xmlns:a16="http://schemas.microsoft.com/office/drawing/2014/main" id="{A3CEFFF5-8A4C-4B00-975E-619B34CCFA2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8" name="Text Box 19">
          <a:extLst>
            <a:ext uri="{FF2B5EF4-FFF2-40B4-BE49-F238E27FC236}">
              <a16:creationId xmlns:a16="http://schemas.microsoft.com/office/drawing/2014/main" id="{1B0BDA95-FAFA-4F52-9EC7-685E5182029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44</xdr:row>
      <xdr:rowOff>504825</xdr:rowOff>
    </xdr:from>
    <xdr:ext cx="95250" cy="442269"/>
    <xdr:sp macro="" textlink="">
      <xdr:nvSpPr>
        <xdr:cNvPr id="2439" name="Text Box 15">
          <a:extLst>
            <a:ext uri="{FF2B5EF4-FFF2-40B4-BE49-F238E27FC236}">
              <a16:creationId xmlns:a16="http://schemas.microsoft.com/office/drawing/2014/main" id="{EEC51D86-D9CE-4536-B629-59E36F354298}"/>
            </a:ext>
          </a:extLst>
        </xdr:cNvPr>
        <xdr:cNvSpPr txBox="1">
          <a:spLocks noChangeArrowheads="1"/>
        </xdr:cNvSpPr>
      </xdr:nvSpPr>
      <xdr:spPr bwMode="auto">
        <a:xfrm>
          <a:off x="14363700" y="22078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0" name="Text Box 16">
          <a:extLst>
            <a:ext uri="{FF2B5EF4-FFF2-40B4-BE49-F238E27FC236}">
              <a16:creationId xmlns:a16="http://schemas.microsoft.com/office/drawing/2014/main" id="{4DA5D54B-7509-4BB3-B913-23F8141B857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1" name="Text Box 17">
          <a:extLst>
            <a:ext uri="{FF2B5EF4-FFF2-40B4-BE49-F238E27FC236}">
              <a16:creationId xmlns:a16="http://schemas.microsoft.com/office/drawing/2014/main" id="{E38757C9-EDB0-4475-8A81-38A17D808C21}"/>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2" name="Text Box 18">
          <a:extLst>
            <a:ext uri="{FF2B5EF4-FFF2-40B4-BE49-F238E27FC236}">
              <a16:creationId xmlns:a16="http://schemas.microsoft.com/office/drawing/2014/main" id="{DF773EC1-66DE-40D7-AFE0-D6AE57F4586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3" name="Text Box 16">
          <a:extLst>
            <a:ext uri="{FF2B5EF4-FFF2-40B4-BE49-F238E27FC236}">
              <a16:creationId xmlns:a16="http://schemas.microsoft.com/office/drawing/2014/main" id="{B750E0BD-1F3E-4B79-8BDD-C93D2BB3F9D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4" name="Text Box 17">
          <a:extLst>
            <a:ext uri="{FF2B5EF4-FFF2-40B4-BE49-F238E27FC236}">
              <a16:creationId xmlns:a16="http://schemas.microsoft.com/office/drawing/2014/main" id="{7E4888B0-5FAC-4BA2-9C35-E124A79D9DA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5" name="Text Box 18">
          <a:extLst>
            <a:ext uri="{FF2B5EF4-FFF2-40B4-BE49-F238E27FC236}">
              <a16:creationId xmlns:a16="http://schemas.microsoft.com/office/drawing/2014/main" id="{D13D65DB-EE24-431B-B8E9-B840B3471D3E}"/>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6" name="Text Box 19">
          <a:extLst>
            <a:ext uri="{FF2B5EF4-FFF2-40B4-BE49-F238E27FC236}">
              <a16:creationId xmlns:a16="http://schemas.microsoft.com/office/drawing/2014/main" id="{375D852B-4C67-4029-94D8-06036DC51D8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7" name="Text Box 16">
          <a:extLst>
            <a:ext uri="{FF2B5EF4-FFF2-40B4-BE49-F238E27FC236}">
              <a16:creationId xmlns:a16="http://schemas.microsoft.com/office/drawing/2014/main" id="{EF3CBF62-5EA2-44D4-AC51-FF8287C8C49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8" name="Text Box 17">
          <a:extLst>
            <a:ext uri="{FF2B5EF4-FFF2-40B4-BE49-F238E27FC236}">
              <a16:creationId xmlns:a16="http://schemas.microsoft.com/office/drawing/2014/main" id="{73DBB84F-6041-47C4-B0CA-F119A12209B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9" name="Text Box 18">
          <a:extLst>
            <a:ext uri="{FF2B5EF4-FFF2-40B4-BE49-F238E27FC236}">
              <a16:creationId xmlns:a16="http://schemas.microsoft.com/office/drawing/2014/main" id="{0443C665-023B-4F6B-853F-94AE1816332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50" name="Text Box 15">
          <a:extLst>
            <a:ext uri="{FF2B5EF4-FFF2-40B4-BE49-F238E27FC236}">
              <a16:creationId xmlns:a16="http://schemas.microsoft.com/office/drawing/2014/main" id="{6B3670B7-5BD1-4370-8FA0-FC4D5C786594}"/>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1" name="Text Box 16">
          <a:extLst>
            <a:ext uri="{FF2B5EF4-FFF2-40B4-BE49-F238E27FC236}">
              <a16:creationId xmlns:a16="http://schemas.microsoft.com/office/drawing/2014/main" id="{C57CA3A2-0A04-4507-801E-57D48174944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2" name="Text Box 17">
          <a:extLst>
            <a:ext uri="{FF2B5EF4-FFF2-40B4-BE49-F238E27FC236}">
              <a16:creationId xmlns:a16="http://schemas.microsoft.com/office/drawing/2014/main" id="{2ED005BB-1764-42CF-9E67-5DCBF04F120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3" name="Text Box 18">
          <a:extLst>
            <a:ext uri="{FF2B5EF4-FFF2-40B4-BE49-F238E27FC236}">
              <a16:creationId xmlns:a16="http://schemas.microsoft.com/office/drawing/2014/main" id="{4DCE85B2-B0C8-4453-8A84-C00BFDCA805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4" name="Text Box 19">
          <a:extLst>
            <a:ext uri="{FF2B5EF4-FFF2-40B4-BE49-F238E27FC236}">
              <a16:creationId xmlns:a16="http://schemas.microsoft.com/office/drawing/2014/main" id="{8FE6DD42-ACCE-4DDF-8F75-5737C75BD1E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5" name="Text Box 16">
          <a:extLst>
            <a:ext uri="{FF2B5EF4-FFF2-40B4-BE49-F238E27FC236}">
              <a16:creationId xmlns:a16="http://schemas.microsoft.com/office/drawing/2014/main" id="{037E828F-ACDE-40B1-9515-65D84A565E8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6" name="Text Box 17">
          <a:extLst>
            <a:ext uri="{FF2B5EF4-FFF2-40B4-BE49-F238E27FC236}">
              <a16:creationId xmlns:a16="http://schemas.microsoft.com/office/drawing/2014/main" id="{99058044-96BA-4CB6-A3FF-2FAD0F325C1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7" name="Text Box 18">
          <a:extLst>
            <a:ext uri="{FF2B5EF4-FFF2-40B4-BE49-F238E27FC236}">
              <a16:creationId xmlns:a16="http://schemas.microsoft.com/office/drawing/2014/main" id="{9B5D4027-0715-4D98-A54B-EAF3152AD16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8" name="Text Box 19">
          <a:extLst>
            <a:ext uri="{FF2B5EF4-FFF2-40B4-BE49-F238E27FC236}">
              <a16:creationId xmlns:a16="http://schemas.microsoft.com/office/drawing/2014/main" id="{424F45C4-C769-4D3A-9706-E8ED4C696A8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59" name="Text Box 16">
          <a:extLst>
            <a:ext uri="{FF2B5EF4-FFF2-40B4-BE49-F238E27FC236}">
              <a16:creationId xmlns:a16="http://schemas.microsoft.com/office/drawing/2014/main" id="{6E1B28EB-57F4-4F08-8D3B-266CC94E93EE}"/>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0" name="Text Box 17">
          <a:extLst>
            <a:ext uri="{FF2B5EF4-FFF2-40B4-BE49-F238E27FC236}">
              <a16:creationId xmlns:a16="http://schemas.microsoft.com/office/drawing/2014/main" id="{EA4A1639-D947-4E88-A62D-E4B96AE9BA77}"/>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1" name="Text Box 18">
          <a:extLst>
            <a:ext uri="{FF2B5EF4-FFF2-40B4-BE49-F238E27FC236}">
              <a16:creationId xmlns:a16="http://schemas.microsoft.com/office/drawing/2014/main" id="{5635DAF4-FF4A-48A3-912A-C53F3734147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2" name="Text Box 19">
          <a:extLst>
            <a:ext uri="{FF2B5EF4-FFF2-40B4-BE49-F238E27FC236}">
              <a16:creationId xmlns:a16="http://schemas.microsoft.com/office/drawing/2014/main" id="{FCE91CF3-DF46-41F5-AAEA-DFE7E42B18E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63" name="Text Box 15">
          <a:extLst>
            <a:ext uri="{FF2B5EF4-FFF2-40B4-BE49-F238E27FC236}">
              <a16:creationId xmlns:a16="http://schemas.microsoft.com/office/drawing/2014/main" id="{9269F23B-9045-4DC0-8DD0-612D4ED6B4BE}"/>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4" name="Text Box 16">
          <a:extLst>
            <a:ext uri="{FF2B5EF4-FFF2-40B4-BE49-F238E27FC236}">
              <a16:creationId xmlns:a16="http://schemas.microsoft.com/office/drawing/2014/main" id="{CA1D48B2-4D33-413D-9A54-DF2D01A194B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5" name="Text Box 17">
          <a:extLst>
            <a:ext uri="{FF2B5EF4-FFF2-40B4-BE49-F238E27FC236}">
              <a16:creationId xmlns:a16="http://schemas.microsoft.com/office/drawing/2014/main" id="{91D5AA71-B64F-4F46-9AF9-A0EDB49F99AB}"/>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6" name="Text Box 18">
          <a:extLst>
            <a:ext uri="{FF2B5EF4-FFF2-40B4-BE49-F238E27FC236}">
              <a16:creationId xmlns:a16="http://schemas.microsoft.com/office/drawing/2014/main" id="{63E433B9-0459-4508-8FDC-694FFFC8596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7" name="Text Box 19">
          <a:extLst>
            <a:ext uri="{FF2B5EF4-FFF2-40B4-BE49-F238E27FC236}">
              <a16:creationId xmlns:a16="http://schemas.microsoft.com/office/drawing/2014/main" id="{7C45FE68-D4BE-4EFE-B95D-D966AE823D1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8" name="Text Box 16">
          <a:extLst>
            <a:ext uri="{FF2B5EF4-FFF2-40B4-BE49-F238E27FC236}">
              <a16:creationId xmlns:a16="http://schemas.microsoft.com/office/drawing/2014/main" id="{A675BDAC-FAE5-4CD6-AA9B-79ED704F47C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9" name="Text Box 17">
          <a:extLst>
            <a:ext uri="{FF2B5EF4-FFF2-40B4-BE49-F238E27FC236}">
              <a16:creationId xmlns:a16="http://schemas.microsoft.com/office/drawing/2014/main" id="{EE48FC2C-AD2F-4470-B4B6-540A9705046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15875</xdr:rowOff>
    </xdr:from>
    <xdr:ext cx="95250" cy="171450"/>
    <xdr:sp macro="" textlink="">
      <xdr:nvSpPr>
        <xdr:cNvPr id="2470" name="Text Box 18">
          <a:extLst>
            <a:ext uri="{FF2B5EF4-FFF2-40B4-BE49-F238E27FC236}">
              <a16:creationId xmlns:a16="http://schemas.microsoft.com/office/drawing/2014/main" id="{647B871C-B495-4A19-9A44-0C8FCA951214}"/>
            </a:ext>
          </a:extLst>
        </xdr:cNvPr>
        <xdr:cNvSpPr txBox="1">
          <a:spLocks noChangeArrowheads="1"/>
        </xdr:cNvSpPr>
      </xdr:nvSpPr>
      <xdr:spPr bwMode="auto">
        <a:xfrm>
          <a:off x="14355762" y="23209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1" name="Text Box 16">
          <a:extLst>
            <a:ext uri="{FF2B5EF4-FFF2-40B4-BE49-F238E27FC236}">
              <a16:creationId xmlns:a16="http://schemas.microsoft.com/office/drawing/2014/main" id="{A925B185-5D22-4E11-85E2-055AC6F152F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2" name="Text Box 17">
          <a:extLst>
            <a:ext uri="{FF2B5EF4-FFF2-40B4-BE49-F238E27FC236}">
              <a16:creationId xmlns:a16="http://schemas.microsoft.com/office/drawing/2014/main" id="{D76A6074-41F3-42D2-8E29-925F248D7E3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3" name="Text Box 18">
          <a:extLst>
            <a:ext uri="{FF2B5EF4-FFF2-40B4-BE49-F238E27FC236}">
              <a16:creationId xmlns:a16="http://schemas.microsoft.com/office/drawing/2014/main" id="{81E9B2FF-1366-4785-AC7B-BD3B5998701C}"/>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4" name="Text Box 19">
          <a:extLst>
            <a:ext uri="{FF2B5EF4-FFF2-40B4-BE49-F238E27FC236}">
              <a16:creationId xmlns:a16="http://schemas.microsoft.com/office/drawing/2014/main" id="{2527870A-00C9-43FB-A042-E30A5AD39812}"/>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5" name="Text Box 16">
          <a:extLst>
            <a:ext uri="{FF2B5EF4-FFF2-40B4-BE49-F238E27FC236}">
              <a16:creationId xmlns:a16="http://schemas.microsoft.com/office/drawing/2014/main" id="{A870370A-181A-4569-A5EA-191D3444A4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76" name="Text Box 15">
          <a:extLst>
            <a:ext uri="{FF2B5EF4-FFF2-40B4-BE49-F238E27FC236}">
              <a16:creationId xmlns:a16="http://schemas.microsoft.com/office/drawing/2014/main" id="{D05BDBDC-8D8D-4D8A-94B1-1C188327A5CA}"/>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477" name="Text Box 15">
          <a:extLst>
            <a:ext uri="{FF2B5EF4-FFF2-40B4-BE49-F238E27FC236}">
              <a16:creationId xmlns:a16="http://schemas.microsoft.com/office/drawing/2014/main" id="{62EB3259-EDC4-4AF2-89DF-83F70DEE1B43}"/>
            </a:ext>
          </a:extLst>
        </xdr:cNvPr>
        <xdr:cNvSpPr txBox="1">
          <a:spLocks noChangeArrowheads="1"/>
        </xdr:cNvSpPr>
      </xdr:nvSpPr>
      <xdr:spPr bwMode="auto">
        <a:xfrm>
          <a:off x="4743450" y="23564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478" name="Text Box 15">
          <a:extLst>
            <a:ext uri="{FF2B5EF4-FFF2-40B4-BE49-F238E27FC236}">
              <a16:creationId xmlns:a16="http://schemas.microsoft.com/office/drawing/2014/main" id="{945C991B-9FCC-4573-B210-FE7A4A900882}"/>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479" name="Text Box 15">
          <a:extLst>
            <a:ext uri="{FF2B5EF4-FFF2-40B4-BE49-F238E27FC236}">
              <a16:creationId xmlns:a16="http://schemas.microsoft.com/office/drawing/2014/main" id="{B797DD54-D214-4D36-B4CC-3D738D058FA3}"/>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480" name="Text Box 15">
          <a:extLst>
            <a:ext uri="{FF2B5EF4-FFF2-40B4-BE49-F238E27FC236}">
              <a16:creationId xmlns:a16="http://schemas.microsoft.com/office/drawing/2014/main" id="{4C4E3CCE-1571-4BA3-B948-0265DE5E1756}"/>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81" name="Text Box 15">
          <a:extLst>
            <a:ext uri="{FF2B5EF4-FFF2-40B4-BE49-F238E27FC236}">
              <a16:creationId xmlns:a16="http://schemas.microsoft.com/office/drawing/2014/main" id="{B0DB53CA-FD39-48BE-9C8D-120AED24BB52}"/>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2" name="Text Box 16">
          <a:extLst>
            <a:ext uri="{FF2B5EF4-FFF2-40B4-BE49-F238E27FC236}">
              <a16:creationId xmlns:a16="http://schemas.microsoft.com/office/drawing/2014/main" id="{DF02C26E-6D6F-498E-B55E-E95EF86A86C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3" name="Text Box 17">
          <a:extLst>
            <a:ext uri="{FF2B5EF4-FFF2-40B4-BE49-F238E27FC236}">
              <a16:creationId xmlns:a16="http://schemas.microsoft.com/office/drawing/2014/main" id="{582C19D3-210A-4695-B41E-4DDCC5D4288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4" name="Text Box 18">
          <a:extLst>
            <a:ext uri="{FF2B5EF4-FFF2-40B4-BE49-F238E27FC236}">
              <a16:creationId xmlns:a16="http://schemas.microsoft.com/office/drawing/2014/main" id="{95CC7311-AB50-4CF7-8DCD-3F73BCC275B1}"/>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5" name="Text Box 19">
          <a:extLst>
            <a:ext uri="{FF2B5EF4-FFF2-40B4-BE49-F238E27FC236}">
              <a16:creationId xmlns:a16="http://schemas.microsoft.com/office/drawing/2014/main" id="{F8923CE4-AD76-4905-B645-63FD90D88934}"/>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6" name="Text Box 16">
          <a:extLst>
            <a:ext uri="{FF2B5EF4-FFF2-40B4-BE49-F238E27FC236}">
              <a16:creationId xmlns:a16="http://schemas.microsoft.com/office/drawing/2014/main" id="{9F0D19C3-ED6E-4549-8E4A-394BBE265EE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7" name="Text Box 17">
          <a:extLst>
            <a:ext uri="{FF2B5EF4-FFF2-40B4-BE49-F238E27FC236}">
              <a16:creationId xmlns:a16="http://schemas.microsoft.com/office/drawing/2014/main" id="{C19E83B5-5F02-4C47-B84F-14A2303F8ED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8" name="Text Box 18">
          <a:extLst>
            <a:ext uri="{FF2B5EF4-FFF2-40B4-BE49-F238E27FC236}">
              <a16:creationId xmlns:a16="http://schemas.microsoft.com/office/drawing/2014/main" id="{DE5FC124-B697-4754-B379-382EC07EC3C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9" name="Text Box 19">
          <a:extLst>
            <a:ext uri="{FF2B5EF4-FFF2-40B4-BE49-F238E27FC236}">
              <a16:creationId xmlns:a16="http://schemas.microsoft.com/office/drawing/2014/main" id="{3F44A41C-275C-406D-BC26-F61B3B9FA0F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0" name="Text Box 16">
          <a:extLst>
            <a:ext uri="{FF2B5EF4-FFF2-40B4-BE49-F238E27FC236}">
              <a16:creationId xmlns:a16="http://schemas.microsoft.com/office/drawing/2014/main" id="{E28CC9B0-1B2B-4C11-B9D4-3CCCC26115A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1" name="Text Box 17">
          <a:extLst>
            <a:ext uri="{FF2B5EF4-FFF2-40B4-BE49-F238E27FC236}">
              <a16:creationId xmlns:a16="http://schemas.microsoft.com/office/drawing/2014/main" id="{C45CF11A-F7A6-4BC2-9573-FFF0093D208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2" name="Text Box 18">
          <a:extLst>
            <a:ext uri="{FF2B5EF4-FFF2-40B4-BE49-F238E27FC236}">
              <a16:creationId xmlns:a16="http://schemas.microsoft.com/office/drawing/2014/main" id="{AF6B65FC-2D1A-44B2-B880-F5A9756B04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3" name="Text Box 19">
          <a:extLst>
            <a:ext uri="{FF2B5EF4-FFF2-40B4-BE49-F238E27FC236}">
              <a16:creationId xmlns:a16="http://schemas.microsoft.com/office/drawing/2014/main" id="{913B604D-57AE-4388-99D7-EB37F84AE3AD}"/>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494" name="Text Box 15">
          <a:extLst>
            <a:ext uri="{FF2B5EF4-FFF2-40B4-BE49-F238E27FC236}">
              <a16:creationId xmlns:a16="http://schemas.microsoft.com/office/drawing/2014/main" id="{C3A420EA-1AFC-4488-B9EB-F3809AD9E675}"/>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5" name="Text Box 16">
          <a:extLst>
            <a:ext uri="{FF2B5EF4-FFF2-40B4-BE49-F238E27FC236}">
              <a16:creationId xmlns:a16="http://schemas.microsoft.com/office/drawing/2014/main" id="{947DDDE5-139E-4082-8632-27DBBABFDAC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6" name="Text Box 17">
          <a:extLst>
            <a:ext uri="{FF2B5EF4-FFF2-40B4-BE49-F238E27FC236}">
              <a16:creationId xmlns:a16="http://schemas.microsoft.com/office/drawing/2014/main" id="{EDF9E50A-D11E-465F-BF3D-4539C243CA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7" name="Text Box 18">
          <a:extLst>
            <a:ext uri="{FF2B5EF4-FFF2-40B4-BE49-F238E27FC236}">
              <a16:creationId xmlns:a16="http://schemas.microsoft.com/office/drawing/2014/main" id="{9F4FDE5A-F5EB-465D-AF74-4D0D2B5615B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8" name="Text Box 19">
          <a:extLst>
            <a:ext uri="{FF2B5EF4-FFF2-40B4-BE49-F238E27FC236}">
              <a16:creationId xmlns:a16="http://schemas.microsoft.com/office/drawing/2014/main" id="{CBC6B3CC-16AA-4CB1-A553-493C93C79EE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99" name="Text Box 16">
          <a:extLst>
            <a:ext uri="{FF2B5EF4-FFF2-40B4-BE49-F238E27FC236}">
              <a16:creationId xmlns:a16="http://schemas.microsoft.com/office/drawing/2014/main" id="{AF47D5C9-5750-459F-84FC-41A938A4001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0" name="Text Box 17">
          <a:extLst>
            <a:ext uri="{FF2B5EF4-FFF2-40B4-BE49-F238E27FC236}">
              <a16:creationId xmlns:a16="http://schemas.microsoft.com/office/drawing/2014/main" id="{F82CB2A6-FE52-4761-AC62-B3069396ECB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1" name="Text Box 18">
          <a:extLst>
            <a:ext uri="{FF2B5EF4-FFF2-40B4-BE49-F238E27FC236}">
              <a16:creationId xmlns:a16="http://schemas.microsoft.com/office/drawing/2014/main" id="{84C7AD62-9E25-4D2F-8299-33C1871B6DB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2" name="Text Box 16">
          <a:extLst>
            <a:ext uri="{FF2B5EF4-FFF2-40B4-BE49-F238E27FC236}">
              <a16:creationId xmlns:a16="http://schemas.microsoft.com/office/drawing/2014/main" id="{A098AD16-9964-4B6F-AC55-ADA93DC7075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3" name="Text Box 17">
          <a:extLst>
            <a:ext uri="{FF2B5EF4-FFF2-40B4-BE49-F238E27FC236}">
              <a16:creationId xmlns:a16="http://schemas.microsoft.com/office/drawing/2014/main" id="{5A1CC58E-DA9E-4D9E-9402-932051D3EC5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4" name="Text Box 18">
          <a:extLst>
            <a:ext uri="{FF2B5EF4-FFF2-40B4-BE49-F238E27FC236}">
              <a16:creationId xmlns:a16="http://schemas.microsoft.com/office/drawing/2014/main" id="{A1C1873A-DCD4-44CB-8A51-91545D4F9E7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5" name="Text Box 19">
          <a:extLst>
            <a:ext uri="{FF2B5EF4-FFF2-40B4-BE49-F238E27FC236}">
              <a16:creationId xmlns:a16="http://schemas.microsoft.com/office/drawing/2014/main" id="{6693A820-625A-487B-B303-9F18DDAED02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6" name="Text Box 16">
          <a:extLst>
            <a:ext uri="{FF2B5EF4-FFF2-40B4-BE49-F238E27FC236}">
              <a16:creationId xmlns:a16="http://schemas.microsoft.com/office/drawing/2014/main" id="{2A123F25-92BD-4C71-A730-D7C7A6C51863}"/>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7" name="Text Box 17">
          <a:extLst>
            <a:ext uri="{FF2B5EF4-FFF2-40B4-BE49-F238E27FC236}">
              <a16:creationId xmlns:a16="http://schemas.microsoft.com/office/drawing/2014/main" id="{C9F1BC07-F1B4-45FE-9E47-8BE4AEDBCE3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8" name="Text Box 18">
          <a:extLst>
            <a:ext uri="{FF2B5EF4-FFF2-40B4-BE49-F238E27FC236}">
              <a16:creationId xmlns:a16="http://schemas.microsoft.com/office/drawing/2014/main" id="{2EB638F2-2898-489D-94A7-215404FAF90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9" name="Text Box 19">
          <a:extLst>
            <a:ext uri="{FF2B5EF4-FFF2-40B4-BE49-F238E27FC236}">
              <a16:creationId xmlns:a16="http://schemas.microsoft.com/office/drawing/2014/main" id="{7F0CB117-1C2F-4157-8A39-598AF4C9545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510" name="Text Box 15">
          <a:extLst>
            <a:ext uri="{FF2B5EF4-FFF2-40B4-BE49-F238E27FC236}">
              <a16:creationId xmlns:a16="http://schemas.microsoft.com/office/drawing/2014/main" id="{9A79B2B5-BCC4-411F-BC37-E7AFC1ADBE1F}"/>
            </a:ext>
          </a:extLst>
        </xdr:cNvPr>
        <xdr:cNvSpPr txBox="1">
          <a:spLocks noChangeArrowheads="1"/>
        </xdr:cNvSpPr>
      </xdr:nvSpPr>
      <xdr:spPr bwMode="auto">
        <a:xfrm>
          <a:off x="4743450" y="23564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511" name="Text Box 15">
          <a:extLst>
            <a:ext uri="{FF2B5EF4-FFF2-40B4-BE49-F238E27FC236}">
              <a16:creationId xmlns:a16="http://schemas.microsoft.com/office/drawing/2014/main" id="{B341AFC6-F22A-4184-BC48-6C6171BBCCF3}"/>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12" name="Text Box 15">
          <a:extLst>
            <a:ext uri="{FF2B5EF4-FFF2-40B4-BE49-F238E27FC236}">
              <a16:creationId xmlns:a16="http://schemas.microsoft.com/office/drawing/2014/main" id="{9540F9E9-71D9-436C-A598-A5A1F7118648}"/>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13" name="Text Box 15">
          <a:extLst>
            <a:ext uri="{FF2B5EF4-FFF2-40B4-BE49-F238E27FC236}">
              <a16:creationId xmlns:a16="http://schemas.microsoft.com/office/drawing/2014/main" id="{5A8796FB-B16B-496F-A712-7CE596659FAE}"/>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2514" name="Text Box 15">
          <a:extLst>
            <a:ext uri="{FF2B5EF4-FFF2-40B4-BE49-F238E27FC236}">
              <a16:creationId xmlns:a16="http://schemas.microsoft.com/office/drawing/2014/main" id="{CE6F58F6-F402-4F0F-A797-82E0B815DBCD}"/>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5" name="Text Box 16">
          <a:extLst>
            <a:ext uri="{FF2B5EF4-FFF2-40B4-BE49-F238E27FC236}">
              <a16:creationId xmlns:a16="http://schemas.microsoft.com/office/drawing/2014/main" id="{94FFF752-51E3-40CF-AC66-09957AC9550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6" name="Text Box 17">
          <a:extLst>
            <a:ext uri="{FF2B5EF4-FFF2-40B4-BE49-F238E27FC236}">
              <a16:creationId xmlns:a16="http://schemas.microsoft.com/office/drawing/2014/main" id="{57242B37-C3D0-4F15-A4D1-28250A6F48B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7" name="Text Box 18">
          <a:extLst>
            <a:ext uri="{FF2B5EF4-FFF2-40B4-BE49-F238E27FC236}">
              <a16:creationId xmlns:a16="http://schemas.microsoft.com/office/drawing/2014/main" id="{0EC9C041-8470-4A49-B639-61A8BEC5F66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8" name="Text Box 19">
          <a:extLst>
            <a:ext uri="{FF2B5EF4-FFF2-40B4-BE49-F238E27FC236}">
              <a16:creationId xmlns:a16="http://schemas.microsoft.com/office/drawing/2014/main" id="{707400F9-376B-468D-A99E-EA16C2712863}"/>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19" name="Text Box 16">
          <a:extLst>
            <a:ext uri="{FF2B5EF4-FFF2-40B4-BE49-F238E27FC236}">
              <a16:creationId xmlns:a16="http://schemas.microsoft.com/office/drawing/2014/main" id="{25D69323-B3A9-4543-A672-CC57EFA55807}"/>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0" name="Text Box 17">
          <a:extLst>
            <a:ext uri="{FF2B5EF4-FFF2-40B4-BE49-F238E27FC236}">
              <a16:creationId xmlns:a16="http://schemas.microsoft.com/office/drawing/2014/main" id="{C31A5CE7-2146-4740-9CD0-F7F606F1CE5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1" name="Text Box 18">
          <a:extLst>
            <a:ext uri="{FF2B5EF4-FFF2-40B4-BE49-F238E27FC236}">
              <a16:creationId xmlns:a16="http://schemas.microsoft.com/office/drawing/2014/main" id="{9603A1C1-FAE0-4AB9-A894-E9B59F95FF5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2" name="Text Box 19">
          <a:extLst>
            <a:ext uri="{FF2B5EF4-FFF2-40B4-BE49-F238E27FC236}">
              <a16:creationId xmlns:a16="http://schemas.microsoft.com/office/drawing/2014/main" id="{422CA89C-7DE5-452A-861E-5080CCB2A9C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3" name="Text Box 16">
          <a:extLst>
            <a:ext uri="{FF2B5EF4-FFF2-40B4-BE49-F238E27FC236}">
              <a16:creationId xmlns:a16="http://schemas.microsoft.com/office/drawing/2014/main" id="{2179FA26-DD34-46F6-BE85-BEF2A6C7D8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4" name="Text Box 17">
          <a:extLst>
            <a:ext uri="{FF2B5EF4-FFF2-40B4-BE49-F238E27FC236}">
              <a16:creationId xmlns:a16="http://schemas.microsoft.com/office/drawing/2014/main" id="{BF3BBBB2-BB42-4DA6-AD9C-0343AF7CB01F}"/>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5" name="Text Box 18">
          <a:extLst>
            <a:ext uri="{FF2B5EF4-FFF2-40B4-BE49-F238E27FC236}">
              <a16:creationId xmlns:a16="http://schemas.microsoft.com/office/drawing/2014/main" id="{3CC409BC-3D1D-4637-A54F-3CBAF6D3CB1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6" name="Text Box 19">
          <a:extLst>
            <a:ext uri="{FF2B5EF4-FFF2-40B4-BE49-F238E27FC236}">
              <a16:creationId xmlns:a16="http://schemas.microsoft.com/office/drawing/2014/main" id="{78AFD9E4-0D95-4A43-B0DC-20BB12B0F54B}"/>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27" name="Text Box 15">
          <a:extLst>
            <a:ext uri="{FF2B5EF4-FFF2-40B4-BE49-F238E27FC236}">
              <a16:creationId xmlns:a16="http://schemas.microsoft.com/office/drawing/2014/main" id="{36393688-E836-4129-9581-921C47E9C0B9}"/>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8" name="Text Box 16">
          <a:extLst>
            <a:ext uri="{FF2B5EF4-FFF2-40B4-BE49-F238E27FC236}">
              <a16:creationId xmlns:a16="http://schemas.microsoft.com/office/drawing/2014/main" id="{7FABF319-B89D-4192-9F96-3B6603223A9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9" name="Text Box 17">
          <a:extLst>
            <a:ext uri="{FF2B5EF4-FFF2-40B4-BE49-F238E27FC236}">
              <a16:creationId xmlns:a16="http://schemas.microsoft.com/office/drawing/2014/main" id="{CDE887D5-4452-4255-9EEF-9D281E1A065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0" name="Text Box 18">
          <a:extLst>
            <a:ext uri="{FF2B5EF4-FFF2-40B4-BE49-F238E27FC236}">
              <a16:creationId xmlns:a16="http://schemas.microsoft.com/office/drawing/2014/main" id="{7747141E-3141-4585-9DE6-A814152D03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1" name="Text Box 19">
          <a:extLst>
            <a:ext uri="{FF2B5EF4-FFF2-40B4-BE49-F238E27FC236}">
              <a16:creationId xmlns:a16="http://schemas.microsoft.com/office/drawing/2014/main" id="{A8857894-6151-4E89-8F95-85CB4E4EF6F2}"/>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50</xdr:row>
      <xdr:rowOff>504825</xdr:rowOff>
    </xdr:from>
    <xdr:ext cx="95250" cy="442269"/>
    <xdr:sp macro="" textlink="">
      <xdr:nvSpPr>
        <xdr:cNvPr id="2532" name="Text Box 15">
          <a:extLst>
            <a:ext uri="{FF2B5EF4-FFF2-40B4-BE49-F238E27FC236}">
              <a16:creationId xmlns:a16="http://schemas.microsoft.com/office/drawing/2014/main" id="{7B57CE0E-9B7B-460A-9B07-523E6192828B}"/>
            </a:ext>
          </a:extLst>
        </xdr:cNvPr>
        <xdr:cNvSpPr txBox="1">
          <a:spLocks noChangeArrowheads="1"/>
        </xdr:cNvSpPr>
      </xdr:nvSpPr>
      <xdr:spPr bwMode="auto">
        <a:xfrm>
          <a:off x="14363700" y="2430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3" name="Text Box 16">
          <a:extLst>
            <a:ext uri="{FF2B5EF4-FFF2-40B4-BE49-F238E27FC236}">
              <a16:creationId xmlns:a16="http://schemas.microsoft.com/office/drawing/2014/main" id="{16234FCF-1740-490D-A718-1F35EA5DFDE9}"/>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4" name="Text Box 17">
          <a:extLst>
            <a:ext uri="{FF2B5EF4-FFF2-40B4-BE49-F238E27FC236}">
              <a16:creationId xmlns:a16="http://schemas.microsoft.com/office/drawing/2014/main" id="{DC7D6BD1-D958-4DBC-8A1F-210BAD806B1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5" name="Text Box 18">
          <a:extLst>
            <a:ext uri="{FF2B5EF4-FFF2-40B4-BE49-F238E27FC236}">
              <a16:creationId xmlns:a16="http://schemas.microsoft.com/office/drawing/2014/main" id="{382AA0F1-8C90-440D-B914-AAE470F356F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6" name="Text Box 16">
          <a:extLst>
            <a:ext uri="{FF2B5EF4-FFF2-40B4-BE49-F238E27FC236}">
              <a16:creationId xmlns:a16="http://schemas.microsoft.com/office/drawing/2014/main" id="{E9D74AF1-5F2D-483B-BB2C-E30BF53CDCF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7" name="Text Box 17">
          <a:extLst>
            <a:ext uri="{FF2B5EF4-FFF2-40B4-BE49-F238E27FC236}">
              <a16:creationId xmlns:a16="http://schemas.microsoft.com/office/drawing/2014/main" id="{AD91FA5B-8FAA-4D20-8A32-4744C12789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8" name="Text Box 18">
          <a:extLst>
            <a:ext uri="{FF2B5EF4-FFF2-40B4-BE49-F238E27FC236}">
              <a16:creationId xmlns:a16="http://schemas.microsoft.com/office/drawing/2014/main" id="{2A75A17A-CAF1-4B5C-8C46-C954A49C62E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9" name="Text Box 19">
          <a:extLst>
            <a:ext uri="{FF2B5EF4-FFF2-40B4-BE49-F238E27FC236}">
              <a16:creationId xmlns:a16="http://schemas.microsoft.com/office/drawing/2014/main" id="{FC59DC5E-9227-4E80-91AE-6648142CA3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0" name="Text Box 16">
          <a:extLst>
            <a:ext uri="{FF2B5EF4-FFF2-40B4-BE49-F238E27FC236}">
              <a16:creationId xmlns:a16="http://schemas.microsoft.com/office/drawing/2014/main" id="{0B80C630-0493-4DBA-B12C-91896DB71F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1" name="Text Box 17">
          <a:extLst>
            <a:ext uri="{FF2B5EF4-FFF2-40B4-BE49-F238E27FC236}">
              <a16:creationId xmlns:a16="http://schemas.microsoft.com/office/drawing/2014/main" id="{87EF182F-D5A3-4F05-9191-E5D06E80A5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2" name="Text Box 18">
          <a:extLst>
            <a:ext uri="{FF2B5EF4-FFF2-40B4-BE49-F238E27FC236}">
              <a16:creationId xmlns:a16="http://schemas.microsoft.com/office/drawing/2014/main" id="{1B0E9F69-6652-4E7E-A531-4396B4AAC9BE}"/>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43" name="Text Box 15">
          <a:extLst>
            <a:ext uri="{FF2B5EF4-FFF2-40B4-BE49-F238E27FC236}">
              <a16:creationId xmlns:a16="http://schemas.microsoft.com/office/drawing/2014/main" id="{7A423961-3FC8-40F6-987F-4199AE33AAE3}"/>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4" name="Text Box 16">
          <a:extLst>
            <a:ext uri="{FF2B5EF4-FFF2-40B4-BE49-F238E27FC236}">
              <a16:creationId xmlns:a16="http://schemas.microsoft.com/office/drawing/2014/main" id="{00D04971-B80A-4EE4-A732-74D9A8A8EEF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5" name="Text Box 17">
          <a:extLst>
            <a:ext uri="{FF2B5EF4-FFF2-40B4-BE49-F238E27FC236}">
              <a16:creationId xmlns:a16="http://schemas.microsoft.com/office/drawing/2014/main" id="{7F303346-776A-4B8B-942A-369BF816F31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6" name="Text Box 18">
          <a:extLst>
            <a:ext uri="{FF2B5EF4-FFF2-40B4-BE49-F238E27FC236}">
              <a16:creationId xmlns:a16="http://schemas.microsoft.com/office/drawing/2014/main" id="{BDBAC2D7-D437-4BE4-8D0A-E64473ABACD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7" name="Text Box 19">
          <a:extLst>
            <a:ext uri="{FF2B5EF4-FFF2-40B4-BE49-F238E27FC236}">
              <a16:creationId xmlns:a16="http://schemas.microsoft.com/office/drawing/2014/main" id="{0F5A4F4B-DA18-40E9-88E6-C387D9833CC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8" name="Text Box 16">
          <a:extLst>
            <a:ext uri="{FF2B5EF4-FFF2-40B4-BE49-F238E27FC236}">
              <a16:creationId xmlns:a16="http://schemas.microsoft.com/office/drawing/2014/main" id="{4AF59C97-1C2E-44B2-A2CA-D68309E9448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9" name="Text Box 17">
          <a:extLst>
            <a:ext uri="{FF2B5EF4-FFF2-40B4-BE49-F238E27FC236}">
              <a16:creationId xmlns:a16="http://schemas.microsoft.com/office/drawing/2014/main" id="{B1D1C6CF-E109-4170-89AA-6351C4F6E5F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0" name="Text Box 18">
          <a:extLst>
            <a:ext uri="{FF2B5EF4-FFF2-40B4-BE49-F238E27FC236}">
              <a16:creationId xmlns:a16="http://schemas.microsoft.com/office/drawing/2014/main" id="{54C9F690-C498-4539-A25F-90D52F73D62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1" name="Text Box 19">
          <a:extLst>
            <a:ext uri="{FF2B5EF4-FFF2-40B4-BE49-F238E27FC236}">
              <a16:creationId xmlns:a16="http://schemas.microsoft.com/office/drawing/2014/main" id="{BFE24F6C-B041-4E22-A4BC-333AE7D90BC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2" name="Text Box 16">
          <a:extLst>
            <a:ext uri="{FF2B5EF4-FFF2-40B4-BE49-F238E27FC236}">
              <a16:creationId xmlns:a16="http://schemas.microsoft.com/office/drawing/2014/main" id="{F062F759-43E2-4B35-ACF4-03013773776A}"/>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3" name="Text Box 17">
          <a:extLst>
            <a:ext uri="{FF2B5EF4-FFF2-40B4-BE49-F238E27FC236}">
              <a16:creationId xmlns:a16="http://schemas.microsoft.com/office/drawing/2014/main" id="{5A91195E-768A-4F7C-844B-28C3EBC25359}"/>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4" name="Text Box 18">
          <a:extLst>
            <a:ext uri="{FF2B5EF4-FFF2-40B4-BE49-F238E27FC236}">
              <a16:creationId xmlns:a16="http://schemas.microsoft.com/office/drawing/2014/main" id="{522DFA6E-0D1C-4317-BC85-F6E5B11CD187}"/>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5" name="Text Box 19">
          <a:extLst>
            <a:ext uri="{FF2B5EF4-FFF2-40B4-BE49-F238E27FC236}">
              <a16:creationId xmlns:a16="http://schemas.microsoft.com/office/drawing/2014/main" id="{BA0803C1-7F55-48A7-9A97-56B3A0FF1BCE}"/>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56" name="Text Box 15">
          <a:extLst>
            <a:ext uri="{FF2B5EF4-FFF2-40B4-BE49-F238E27FC236}">
              <a16:creationId xmlns:a16="http://schemas.microsoft.com/office/drawing/2014/main" id="{C9920300-B9FA-48CE-B978-6A198E3AD600}"/>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7" name="Text Box 16">
          <a:extLst>
            <a:ext uri="{FF2B5EF4-FFF2-40B4-BE49-F238E27FC236}">
              <a16:creationId xmlns:a16="http://schemas.microsoft.com/office/drawing/2014/main" id="{49129199-CF57-4684-A18A-CFEAC3B3B64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8" name="Text Box 17">
          <a:extLst>
            <a:ext uri="{FF2B5EF4-FFF2-40B4-BE49-F238E27FC236}">
              <a16:creationId xmlns:a16="http://schemas.microsoft.com/office/drawing/2014/main" id="{8A0DE7D1-98CC-41B2-8F51-78886659FD8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9" name="Text Box 18">
          <a:extLst>
            <a:ext uri="{FF2B5EF4-FFF2-40B4-BE49-F238E27FC236}">
              <a16:creationId xmlns:a16="http://schemas.microsoft.com/office/drawing/2014/main" id="{6222DF60-FB03-4B3A-8620-6870EC1C275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60" name="Text Box 19">
          <a:extLst>
            <a:ext uri="{FF2B5EF4-FFF2-40B4-BE49-F238E27FC236}">
              <a16:creationId xmlns:a16="http://schemas.microsoft.com/office/drawing/2014/main" id="{7EC54DBC-48D8-4253-BF59-3F2E98A0336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1" name="Text Box 16">
          <a:extLst>
            <a:ext uri="{FF2B5EF4-FFF2-40B4-BE49-F238E27FC236}">
              <a16:creationId xmlns:a16="http://schemas.microsoft.com/office/drawing/2014/main" id="{24ED1808-D110-4CC2-B439-EB00E931DB9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2" name="Text Box 17">
          <a:extLst>
            <a:ext uri="{FF2B5EF4-FFF2-40B4-BE49-F238E27FC236}">
              <a16:creationId xmlns:a16="http://schemas.microsoft.com/office/drawing/2014/main" id="{1A044AE7-26F7-402C-ABED-D018B22B7F0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15875</xdr:rowOff>
    </xdr:from>
    <xdr:ext cx="95250" cy="171450"/>
    <xdr:sp macro="" textlink="">
      <xdr:nvSpPr>
        <xdr:cNvPr id="2563" name="Text Box 18">
          <a:extLst>
            <a:ext uri="{FF2B5EF4-FFF2-40B4-BE49-F238E27FC236}">
              <a16:creationId xmlns:a16="http://schemas.microsoft.com/office/drawing/2014/main" id="{28FBC280-6A9D-4966-A380-C5BCD3DD0A07}"/>
            </a:ext>
          </a:extLst>
        </xdr:cNvPr>
        <xdr:cNvSpPr txBox="1">
          <a:spLocks noChangeArrowheads="1"/>
        </xdr:cNvSpPr>
      </xdr:nvSpPr>
      <xdr:spPr bwMode="auto">
        <a:xfrm>
          <a:off x="14355762" y="25438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4" name="Text Box 16">
          <a:extLst>
            <a:ext uri="{FF2B5EF4-FFF2-40B4-BE49-F238E27FC236}">
              <a16:creationId xmlns:a16="http://schemas.microsoft.com/office/drawing/2014/main" id="{877AC0CB-040F-40EA-87CB-38497663FF8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5" name="Text Box 17">
          <a:extLst>
            <a:ext uri="{FF2B5EF4-FFF2-40B4-BE49-F238E27FC236}">
              <a16:creationId xmlns:a16="http://schemas.microsoft.com/office/drawing/2014/main" id="{DABB1541-814D-46E5-A4D6-1A8AA28633B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6" name="Text Box 18">
          <a:extLst>
            <a:ext uri="{FF2B5EF4-FFF2-40B4-BE49-F238E27FC236}">
              <a16:creationId xmlns:a16="http://schemas.microsoft.com/office/drawing/2014/main" id="{B6114B6D-1F90-4887-9EF7-B6E64EB1850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7" name="Text Box 19">
          <a:extLst>
            <a:ext uri="{FF2B5EF4-FFF2-40B4-BE49-F238E27FC236}">
              <a16:creationId xmlns:a16="http://schemas.microsoft.com/office/drawing/2014/main" id="{DC27FE2C-F515-4178-ACDD-2CBB98C64B6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8" name="Text Box 16">
          <a:extLst>
            <a:ext uri="{FF2B5EF4-FFF2-40B4-BE49-F238E27FC236}">
              <a16:creationId xmlns:a16="http://schemas.microsoft.com/office/drawing/2014/main" id="{B486710E-C8B4-4E88-9DEA-43424F3F1F4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69" name="Text Box 15">
          <a:extLst>
            <a:ext uri="{FF2B5EF4-FFF2-40B4-BE49-F238E27FC236}">
              <a16:creationId xmlns:a16="http://schemas.microsoft.com/office/drawing/2014/main" id="{086FAB4C-9FE7-4C0D-9774-BEB54A00E1CA}"/>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570" name="Text Box 15">
          <a:extLst>
            <a:ext uri="{FF2B5EF4-FFF2-40B4-BE49-F238E27FC236}">
              <a16:creationId xmlns:a16="http://schemas.microsoft.com/office/drawing/2014/main" id="{1D4465C3-7D95-4D82-B658-2FEB9A95D94B}"/>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571" name="Text Box 15">
          <a:extLst>
            <a:ext uri="{FF2B5EF4-FFF2-40B4-BE49-F238E27FC236}">
              <a16:creationId xmlns:a16="http://schemas.microsoft.com/office/drawing/2014/main" id="{B414A743-699E-4903-92ED-9C3824B50FE4}"/>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572" name="Text Box 15">
          <a:extLst>
            <a:ext uri="{FF2B5EF4-FFF2-40B4-BE49-F238E27FC236}">
              <a16:creationId xmlns:a16="http://schemas.microsoft.com/office/drawing/2014/main" id="{48E40511-9CD9-4304-B8BB-3A74A0BB0DF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573" name="Text Box 15">
          <a:extLst>
            <a:ext uri="{FF2B5EF4-FFF2-40B4-BE49-F238E27FC236}">
              <a16:creationId xmlns:a16="http://schemas.microsoft.com/office/drawing/2014/main" id="{3822A86E-4412-4C5D-A820-53A10056E681}"/>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74" name="Text Box 15">
          <a:extLst>
            <a:ext uri="{FF2B5EF4-FFF2-40B4-BE49-F238E27FC236}">
              <a16:creationId xmlns:a16="http://schemas.microsoft.com/office/drawing/2014/main" id="{64DF8285-A6F2-4D91-B8D3-F66C73E463B6}"/>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5" name="Text Box 16">
          <a:extLst>
            <a:ext uri="{FF2B5EF4-FFF2-40B4-BE49-F238E27FC236}">
              <a16:creationId xmlns:a16="http://schemas.microsoft.com/office/drawing/2014/main" id="{84BD58D0-E599-40F4-9AB2-2F2A70D7EFA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6" name="Text Box 17">
          <a:extLst>
            <a:ext uri="{FF2B5EF4-FFF2-40B4-BE49-F238E27FC236}">
              <a16:creationId xmlns:a16="http://schemas.microsoft.com/office/drawing/2014/main" id="{9E0660D1-A01C-4E38-98A8-E2B15253536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7" name="Text Box 18">
          <a:extLst>
            <a:ext uri="{FF2B5EF4-FFF2-40B4-BE49-F238E27FC236}">
              <a16:creationId xmlns:a16="http://schemas.microsoft.com/office/drawing/2014/main" id="{08121961-582A-4FF8-B36C-9D5CC8E664E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8" name="Text Box 19">
          <a:extLst>
            <a:ext uri="{FF2B5EF4-FFF2-40B4-BE49-F238E27FC236}">
              <a16:creationId xmlns:a16="http://schemas.microsoft.com/office/drawing/2014/main" id="{E8A18008-4FB8-422F-8282-D660BB6AB11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79" name="Text Box 16">
          <a:extLst>
            <a:ext uri="{FF2B5EF4-FFF2-40B4-BE49-F238E27FC236}">
              <a16:creationId xmlns:a16="http://schemas.microsoft.com/office/drawing/2014/main" id="{4DA0D37D-4567-4A7B-8638-36B61FA6B37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0" name="Text Box 17">
          <a:extLst>
            <a:ext uri="{FF2B5EF4-FFF2-40B4-BE49-F238E27FC236}">
              <a16:creationId xmlns:a16="http://schemas.microsoft.com/office/drawing/2014/main" id="{C6729480-79A1-46A9-988C-807623D050F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1" name="Text Box 18">
          <a:extLst>
            <a:ext uri="{FF2B5EF4-FFF2-40B4-BE49-F238E27FC236}">
              <a16:creationId xmlns:a16="http://schemas.microsoft.com/office/drawing/2014/main" id="{29946AF4-C55E-4AAC-80D5-C123F1F9EEF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2" name="Text Box 19">
          <a:extLst>
            <a:ext uri="{FF2B5EF4-FFF2-40B4-BE49-F238E27FC236}">
              <a16:creationId xmlns:a16="http://schemas.microsoft.com/office/drawing/2014/main" id="{392CDFAA-2DC0-4F0A-8C4F-9FCD4F2CA93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3" name="Text Box 16">
          <a:extLst>
            <a:ext uri="{FF2B5EF4-FFF2-40B4-BE49-F238E27FC236}">
              <a16:creationId xmlns:a16="http://schemas.microsoft.com/office/drawing/2014/main" id="{046643B6-4559-445B-B728-7419AFAB73C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4" name="Text Box 17">
          <a:extLst>
            <a:ext uri="{FF2B5EF4-FFF2-40B4-BE49-F238E27FC236}">
              <a16:creationId xmlns:a16="http://schemas.microsoft.com/office/drawing/2014/main" id="{5FF9D750-80FA-48BA-B924-A57A736F38D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5" name="Text Box 18">
          <a:extLst>
            <a:ext uri="{FF2B5EF4-FFF2-40B4-BE49-F238E27FC236}">
              <a16:creationId xmlns:a16="http://schemas.microsoft.com/office/drawing/2014/main" id="{158D1581-3BBE-420E-9787-BE9F91645E6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6" name="Text Box 19">
          <a:extLst>
            <a:ext uri="{FF2B5EF4-FFF2-40B4-BE49-F238E27FC236}">
              <a16:creationId xmlns:a16="http://schemas.microsoft.com/office/drawing/2014/main" id="{C5960F05-04EA-4B3C-A9D7-9451DCC42CD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587" name="Text Box 15">
          <a:extLst>
            <a:ext uri="{FF2B5EF4-FFF2-40B4-BE49-F238E27FC236}">
              <a16:creationId xmlns:a16="http://schemas.microsoft.com/office/drawing/2014/main" id="{2E83402E-840C-428C-8913-228EB1199B82}"/>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8" name="Text Box 16">
          <a:extLst>
            <a:ext uri="{FF2B5EF4-FFF2-40B4-BE49-F238E27FC236}">
              <a16:creationId xmlns:a16="http://schemas.microsoft.com/office/drawing/2014/main" id="{A8ED8538-F8E8-4CFF-A7FE-5A077BF949D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9" name="Text Box 17">
          <a:extLst>
            <a:ext uri="{FF2B5EF4-FFF2-40B4-BE49-F238E27FC236}">
              <a16:creationId xmlns:a16="http://schemas.microsoft.com/office/drawing/2014/main" id="{75E4E27F-90E0-4A28-B974-7082EF39790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0" name="Text Box 18">
          <a:extLst>
            <a:ext uri="{FF2B5EF4-FFF2-40B4-BE49-F238E27FC236}">
              <a16:creationId xmlns:a16="http://schemas.microsoft.com/office/drawing/2014/main" id="{5B14C6EE-8CC4-4E4B-AB6A-D1856B3EC1F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1" name="Text Box 19">
          <a:extLst>
            <a:ext uri="{FF2B5EF4-FFF2-40B4-BE49-F238E27FC236}">
              <a16:creationId xmlns:a16="http://schemas.microsoft.com/office/drawing/2014/main" id="{A3CC9534-2F26-43FC-B73E-CCB7D4F7D50E}"/>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2" name="Text Box 16">
          <a:extLst>
            <a:ext uri="{FF2B5EF4-FFF2-40B4-BE49-F238E27FC236}">
              <a16:creationId xmlns:a16="http://schemas.microsoft.com/office/drawing/2014/main" id="{1F302AF2-1809-4702-A698-2A12CC2E65E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3" name="Text Box 17">
          <a:extLst>
            <a:ext uri="{FF2B5EF4-FFF2-40B4-BE49-F238E27FC236}">
              <a16:creationId xmlns:a16="http://schemas.microsoft.com/office/drawing/2014/main" id="{F7A02057-047D-4B5B-9F51-A7A2B17D9D3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4" name="Text Box 18">
          <a:extLst>
            <a:ext uri="{FF2B5EF4-FFF2-40B4-BE49-F238E27FC236}">
              <a16:creationId xmlns:a16="http://schemas.microsoft.com/office/drawing/2014/main" id="{706ABBEB-576E-4096-85D3-01EB27294C3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5" name="Text Box 16">
          <a:extLst>
            <a:ext uri="{FF2B5EF4-FFF2-40B4-BE49-F238E27FC236}">
              <a16:creationId xmlns:a16="http://schemas.microsoft.com/office/drawing/2014/main" id="{99EAF1DB-9596-40C1-BF73-26131E2F6F8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6" name="Text Box 17">
          <a:extLst>
            <a:ext uri="{FF2B5EF4-FFF2-40B4-BE49-F238E27FC236}">
              <a16:creationId xmlns:a16="http://schemas.microsoft.com/office/drawing/2014/main" id="{F589887C-6349-4550-8611-AC97DED1E3A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7" name="Text Box 18">
          <a:extLst>
            <a:ext uri="{FF2B5EF4-FFF2-40B4-BE49-F238E27FC236}">
              <a16:creationId xmlns:a16="http://schemas.microsoft.com/office/drawing/2014/main" id="{BB931BA7-D710-4DC8-BFCD-AE01368D57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8" name="Text Box 19">
          <a:extLst>
            <a:ext uri="{FF2B5EF4-FFF2-40B4-BE49-F238E27FC236}">
              <a16:creationId xmlns:a16="http://schemas.microsoft.com/office/drawing/2014/main" id="{9CA86E9B-62A7-4E0E-A9D6-437271C231B6}"/>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9" name="Text Box 16">
          <a:extLst>
            <a:ext uri="{FF2B5EF4-FFF2-40B4-BE49-F238E27FC236}">
              <a16:creationId xmlns:a16="http://schemas.microsoft.com/office/drawing/2014/main" id="{C9E742A7-C45D-4842-B91C-4ED770BC51F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0" name="Text Box 17">
          <a:extLst>
            <a:ext uri="{FF2B5EF4-FFF2-40B4-BE49-F238E27FC236}">
              <a16:creationId xmlns:a16="http://schemas.microsoft.com/office/drawing/2014/main" id="{A04B4A6B-444C-4550-AE5A-471AECE9C35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1" name="Text Box 18">
          <a:extLst>
            <a:ext uri="{FF2B5EF4-FFF2-40B4-BE49-F238E27FC236}">
              <a16:creationId xmlns:a16="http://schemas.microsoft.com/office/drawing/2014/main" id="{DF65E922-1E55-47CF-ADA0-6EEF8AE831C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2" name="Text Box 19">
          <a:extLst>
            <a:ext uri="{FF2B5EF4-FFF2-40B4-BE49-F238E27FC236}">
              <a16:creationId xmlns:a16="http://schemas.microsoft.com/office/drawing/2014/main" id="{6A4FFC83-ABC5-4597-884D-2D865626D0A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603" name="Text Box 15">
          <a:extLst>
            <a:ext uri="{FF2B5EF4-FFF2-40B4-BE49-F238E27FC236}">
              <a16:creationId xmlns:a16="http://schemas.microsoft.com/office/drawing/2014/main" id="{FDFF9F55-853D-4FC6-B727-E05A1052E3F4}"/>
            </a:ext>
          </a:extLst>
        </xdr:cNvPr>
        <xdr:cNvSpPr txBox="1">
          <a:spLocks noChangeArrowheads="1"/>
        </xdr:cNvSpPr>
      </xdr:nvSpPr>
      <xdr:spPr bwMode="auto">
        <a:xfrm>
          <a:off x="4743450" y="25793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604" name="Text Box 15">
          <a:extLst>
            <a:ext uri="{FF2B5EF4-FFF2-40B4-BE49-F238E27FC236}">
              <a16:creationId xmlns:a16="http://schemas.microsoft.com/office/drawing/2014/main" id="{401DBC43-F791-4EAA-85A4-016B65F07E2B}"/>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05" name="Text Box 15">
          <a:extLst>
            <a:ext uri="{FF2B5EF4-FFF2-40B4-BE49-F238E27FC236}">
              <a16:creationId xmlns:a16="http://schemas.microsoft.com/office/drawing/2014/main" id="{35D6E47A-545F-4F64-93C3-CD3274E9D11D}"/>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06" name="Text Box 15">
          <a:extLst>
            <a:ext uri="{FF2B5EF4-FFF2-40B4-BE49-F238E27FC236}">
              <a16:creationId xmlns:a16="http://schemas.microsoft.com/office/drawing/2014/main" id="{E7094D23-4E70-40D2-9EDC-361796D82439}"/>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2607" name="Text Box 15">
          <a:extLst>
            <a:ext uri="{FF2B5EF4-FFF2-40B4-BE49-F238E27FC236}">
              <a16:creationId xmlns:a16="http://schemas.microsoft.com/office/drawing/2014/main" id="{E2BE6E30-596D-4A14-B855-C9DDE82C716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8" name="Text Box 16">
          <a:extLst>
            <a:ext uri="{FF2B5EF4-FFF2-40B4-BE49-F238E27FC236}">
              <a16:creationId xmlns:a16="http://schemas.microsoft.com/office/drawing/2014/main" id="{CC5FE9C6-A1D7-4BCC-B6B7-2096E26C66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9" name="Text Box 17">
          <a:extLst>
            <a:ext uri="{FF2B5EF4-FFF2-40B4-BE49-F238E27FC236}">
              <a16:creationId xmlns:a16="http://schemas.microsoft.com/office/drawing/2014/main" id="{FFDCC19A-B3FB-43C7-9174-A4BE373D25D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0" name="Text Box 18">
          <a:extLst>
            <a:ext uri="{FF2B5EF4-FFF2-40B4-BE49-F238E27FC236}">
              <a16:creationId xmlns:a16="http://schemas.microsoft.com/office/drawing/2014/main" id="{B8EE5358-FC5A-4880-A9C0-2661760F11F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1" name="Text Box 19">
          <a:extLst>
            <a:ext uri="{FF2B5EF4-FFF2-40B4-BE49-F238E27FC236}">
              <a16:creationId xmlns:a16="http://schemas.microsoft.com/office/drawing/2014/main" id="{47617202-F8AD-49E5-BE31-E2E13C95713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2" name="Text Box 16">
          <a:extLst>
            <a:ext uri="{FF2B5EF4-FFF2-40B4-BE49-F238E27FC236}">
              <a16:creationId xmlns:a16="http://schemas.microsoft.com/office/drawing/2014/main" id="{63A6C95A-D629-47F4-908D-E1CE553667F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3" name="Text Box 17">
          <a:extLst>
            <a:ext uri="{FF2B5EF4-FFF2-40B4-BE49-F238E27FC236}">
              <a16:creationId xmlns:a16="http://schemas.microsoft.com/office/drawing/2014/main" id="{6230F824-070F-40BD-B862-551D9C1D31C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4" name="Text Box 18">
          <a:extLst>
            <a:ext uri="{FF2B5EF4-FFF2-40B4-BE49-F238E27FC236}">
              <a16:creationId xmlns:a16="http://schemas.microsoft.com/office/drawing/2014/main" id="{0C1A51E4-E03E-45C9-AF91-B6DB5FF8BC5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5" name="Text Box 19">
          <a:extLst>
            <a:ext uri="{FF2B5EF4-FFF2-40B4-BE49-F238E27FC236}">
              <a16:creationId xmlns:a16="http://schemas.microsoft.com/office/drawing/2014/main" id="{E318F64B-6098-4F87-A062-0DBFB2115C3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6" name="Text Box 16">
          <a:extLst>
            <a:ext uri="{FF2B5EF4-FFF2-40B4-BE49-F238E27FC236}">
              <a16:creationId xmlns:a16="http://schemas.microsoft.com/office/drawing/2014/main" id="{A6099857-8BD9-429D-9980-821A309A2FC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7" name="Text Box 17">
          <a:extLst>
            <a:ext uri="{FF2B5EF4-FFF2-40B4-BE49-F238E27FC236}">
              <a16:creationId xmlns:a16="http://schemas.microsoft.com/office/drawing/2014/main" id="{76E8FE5E-A3B9-4C8F-BDD6-EFBBF3CFB14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8" name="Text Box 18">
          <a:extLst>
            <a:ext uri="{FF2B5EF4-FFF2-40B4-BE49-F238E27FC236}">
              <a16:creationId xmlns:a16="http://schemas.microsoft.com/office/drawing/2014/main" id="{186C62FC-FC48-42E2-8FF5-652B36279C8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9" name="Text Box 19">
          <a:extLst>
            <a:ext uri="{FF2B5EF4-FFF2-40B4-BE49-F238E27FC236}">
              <a16:creationId xmlns:a16="http://schemas.microsoft.com/office/drawing/2014/main" id="{C14BE3E8-0C54-44FA-8882-C329A039003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20" name="Text Box 15">
          <a:extLst>
            <a:ext uri="{FF2B5EF4-FFF2-40B4-BE49-F238E27FC236}">
              <a16:creationId xmlns:a16="http://schemas.microsoft.com/office/drawing/2014/main" id="{35B5CD2B-643B-40E2-A95E-02CF348BC799}"/>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1" name="Text Box 16">
          <a:extLst>
            <a:ext uri="{FF2B5EF4-FFF2-40B4-BE49-F238E27FC236}">
              <a16:creationId xmlns:a16="http://schemas.microsoft.com/office/drawing/2014/main" id="{6A7AC9F9-79AC-4FC0-8748-E97B127F3CB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2" name="Text Box 17">
          <a:extLst>
            <a:ext uri="{FF2B5EF4-FFF2-40B4-BE49-F238E27FC236}">
              <a16:creationId xmlns:a16="http://schemas.microsoft.com/office/drawing/2014/main" id="{EB8C5862-1041-4C2D-B9DF-B1A784DCD379}"/>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3" name="Text Box 18">
          <a:extLst>
            <a:ext uri="{FF2B5EF4-FFF2-40B4-BE49-F238E27FC236}">
              <a16:creationId xmlns:a16="http://schemas.microsoft.com/office/drawing/2014/main" id="{3A9D6ED4-59D2-4C4B-A00F-DAFFA96CB8C8}"/>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4" name="Text Box 19">
          <a:extLst>
            <a:ext uri="{FF2B5EF4-FFF2-40B4-BE49-F238E27FC236}">
              <a16:creationId xmlns:a16="http://schemas.microsoft.com/office/drawing/2014/main" id="{A1BC0D94-CB0B-4FCE-8930-92B90FF1AF8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56</xdr:row>
      <xdr:rowOff>504825</xdr:rowOff>
    </xdr:from>
    <xdr:ext cx="95250" cy="442269"/>
    <xdr:sp macro="" textlink="">
      <xdr:nvSpPr>
        <xdr:cNvPr id="2625" name="Text Box 15">
          <a:extLst>
            <a:ext uri="{FF2B5EF4-FFF2-40B4-BE49-F238E27FC236}">
              <a16:creationId xmlns:a16="http://schemas.microsoft.com/office/drawing/2014/main" id="{5B4F1DDE-ABAD-4D04-96C2-E3861779B33C}"/>
            </a:ext>
          </a:extLst>
        </xdr:cNvPr>
        <xdr:cNvSpPr txBox="1">
          <a:spLocks noChangeArrowheads="1"/>
        </xdr:cNvSpPr>
      </xdr:nvSpPr>
      <xdr:spPr bwMode="auto">
        <a:xfrm>
          <a:off x="14363700" y="26536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6" name="Text Box 16">
          <a:extLst>
            <a:ext uri="{FF2B5EF4-FFF2-40B4-BE49-F238E27FC236}">
              <a16:creationId xmlns:a16="http://schemas.microsoft.com/office/drawing/2014/main" id="{CD25330E-801A-4573-B52C-A77F2EA9AA2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7" name="Text Box 17">
          <a:extLst>
            <a:ext uri="{FF2B5EF4-FFF2-40B4-BE49-F238E27FC236}">
              <a16:creationId xmlns:a16="http://schemas.microsoft.com/office/drawing/2014/main" id="{A02A131A-F738-4F82-B9E4-D5128CE4495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8" name="Text Box 18">
          <a:extLst>
            <a:ext uri="{FF2B5EF4-FFF2-40B4-BE49-F238E27FC236}">
              <a16:creationId xmlns:a16="http://schemas.microsoft.com/office/drawing/2014/main" id="{592241BA-E928-418F-981C-F50B08888317}"/>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29" name="Text Box 16">
          <a:extLst>
            <a:ext uri="{FF2B5EF4-FFF2-40B4-BE49-F238E27FC236}">
              <a16:creationId xmlns:a16="http://schemas.microsoft.com/office/drawing/2014/main" id="{D0F85A45-6C62-45D0-9EF2-F642DA8F580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0" name="Text Box 17">
          <a:extLst>
            <a:ext uri="{FF2B5EF4-FFF2-40B4-BE49-F238E27FC236}">
              <a16:creationId xmlns:a16="http://schemas.microsoft.com/office/drawing/2014/main" id="{8DDA53AE-243D-41D7-BA67-8FA2B659020E}"/>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1" name="Text Box 18">
          <a:extLst>
            <a:ext uri="{FF2B5EF4-FFF2-40B4-BE49-F238E27FC236}">
              <a16:creationId xmlns:a16="http://schemas.microsoft.com/office/drawing/2014/main" id="{56E1F586-E92D-4073-B0D2-ED60E5181369}"/>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2" name="Text Box 19">
          <a:extLst>
            <a:ext uri="{FF2B5EF4-FFF2-40B4-BE49-F238E27FC236}">
              <a16:creationId xmlns:a16="http://schemas.microsoft.com/office/drawing/2014/main" id="{3A18F8B4-AA4F-41F7-A36E-4F3CB1A2743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3" name="Text Box 16">
          <a:extLst>
            <a:ext uri="{FF2B5EF4-FFF2-40B4-BE49-F238E27FC236}">
              <a16:creationId xmlns:a16="http://schemas.microsoft.com/office/drawing/2014/main" id="{0058FDFA-DA23-4F00-AFA3-0AA44415E91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4" name="Text Box 17">
          <a:extLst>
            <a:ext uri="{FF2B5EF4-FFF2-40B4-BE49-F238E27FC236}">
              <a16:creationId xmlns:a16="http://schemas.microsoft.com/office/drawing/2014/main" id="{8050DFFA-94BB-4FA4-B2F8-BCB2A0C0EC2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5" name="Text Box 18">
          <a:extLst>
            <a:ext uri="{FF2B5EF4-FFF2-40B4-BE49-F238E27FC236}">
              <a16:creationId xmlns:a16="http://schemas.microsoft.com/office/drawing/2014/main" id="{021D6231-4290-4FA4-81A8-B4FD6C9D4A0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36" name="Text Box 15">
          <a:extLst>
            <a:ext uri="{FF2B5EF4-FFF2-40B4-BE49-F238E27FC236}">
              <a16:creationId xmlns:a16="http://schemas.microsoft.com/office/drawing/2014/main" id="{649D8428-3420-49A7-897F-6812B6110A02}"/>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7" name="Text Box 16">
          <a:extLst>
            <a:ext uri="{FF2B5EF4-FFF2-40B4-BE49-F238E27FC236}">
              <a16:creationId xmlns:a16="http://schemas.microsoft.com/office/drawing/2014/main" id="{6391E2B7-0F9C-4E2E-9622-D63600C8110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8" name="Text Box 17">
          <a:extLst>
            <a:ext uri="{FF2B5EF4-FFF2-40B4-BE49-F238E27FC236}">
              <a16:creationId xmlns:a16="http://schemas.microsoft.com/office/drawing/2014/main" id="{B4211C22-37F1-438B-A318-1CEDCBB24FB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9" name="Text Box 18">
          <a:extLst>
            <a:ext uri="{FF2B5EF4-FFF2-40B4-BE49-F238E27FC236}">
              <a16:creationId xmlns:a16="http://schemas.microsoft.com/office/drawing/2014/main" id="{F8364879-7D9A-4BCA-B44C-8748FD1A6D1F}"/>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40" name="Text Box 19">
          <a:extLst>
            <a:ext uri="{FF2B5EF4-FFF2-40B4-BE49-F238E27FC236}">
              <a16:creationId xmlns:a16="http://schemas.microsoft.com/office/drawing/2014/main" id="{DC9BC5D9-09B2-4BB3-9AB8-FEEA3714DD3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1" name="Text Box 16">
          <a:extLst>
            <a:ext uri="{FF2B5EF4-FFF2-40B4-BE49-F238E27FC236}">
              <a16:creationId xmlns:a16="http://schemas.microsoft.com/office/drawing/2014/main" id="{CFA7FED8-C038-4C95-9D60-89CD3B6E3AF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2" name="Text Box 17">
          <a:extLst>
            <a:ext uri="{FF2B5EF4-FFF2-40B4-BE49-F238E27FC236}">
              <a16:creationId xmlns:a16="http://schemas.microsoft.com/office/drawing/2014/main" id="{F6FB4C3D-2C2F-4A97-ABC0-DC387BE8893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3" name="Text Box 18">
          <a:extLst>
            <a:ext uri="{FF2B5EF4-FFF2-40B4-BE49-F238E27FC236}">
              <a16:creationId xmlns:a16="http://schemas.microsoft.com/office/drawing/2014/main" id="{4DA6CBA2-3C5C-455E-B9A5-F24029D96B9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4" name="Text Box 19">
          <a:extLst>
            <a:ext uri="{FF2B5EF4-FFF2-40B4-BE49-F238E27FC236}">
              <a16:creationId xmlns:a16="http://schemas.microsoft.com/office/drawing/2014/main" id="{F8A2A1E8-AA92-44E8-AF2D-B36896C5785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5" name="Text Box 16">
          <a:extLst>
            <a:ext uri="{FF2B5EF4-FFF2-40B4-BE49-F238E27FC236}">
              <a16:creationId xmlns:a16="http://schemas.microsoft.com/office/drawing/2014/main" id="{31749577-EA33-447D-8388-5920E064A7F7}"/>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6" name="Text Box 17">
          <a:extLst>
            <a:ext uri="{FF2B5EF4-FFF2-40B4-BE49-F238E27FC236}">
              <a16:creationId xmlns:a16="http://schemas.microsoft.com/office/drawing/2014/main" id="{E8F0FFA9-A588-4CC9-B7EC-138B9EBA5A78}"/>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7" name="Text Box 18">
          <a:extLst>
            <a:ext uri="{FF2B5EF4-FFF2-40B4-BE49-F238E27FC236}">
              <a16:creationId xmlns:a16="http://schemas.microsoft.com/office/drawing/2014/main" id="{121B26B8-1CAE-4C0E-B3E6-399CCE06186C}"/>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8" name="Text Box 19">
          <a:extLst>
            <a:ext uri="{FF2B5EF4-FFF2-40B4-BE49-F238E27FC236}">
              <a16:creationId xmlns:a16="http://schemas.microsoft.com/office/drawing/2014/main" id="{BE19F2F0-63C3-4B6A-86ED-BDCC558559B4}"/>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49" name="Text Box 15">
          <a:extLst>
            <a:ext uri="{FF2B5EF4-FFF2-40B4-BE49-F238E27FC236}">
              <a16:creationId xmlns:a16="http://schemas.microsoft.com/office/drawing/2014/main" id="{26F87E6F-7146-4889-92B2-1410E1A6363F}"/>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0" name="Text Box 16">
          <a:extLst>
            <a:ext uri="{FF2B5EF4-FFF2-40B4-BE49-F238E27FC236}">
              <a16:creationId xmlns:a16="http://schemas.microsoft.com/office/drawing/2014/main" id="{392C3FA4-3C32-4805-9ECE-4910D1D202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1" name="Text Box 17">
          <a:extLst>
            <a:ext uri="{FF2B5EF4-FFF2-40B4-BE49-F238E27FC236}">
              <a16:creationId xmlns:a16="http://schemas.microsoft.com/office/drawing/2014/main" id="{C45C5DC4-97CB-4E96-B016-DE44C28D487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2" name="Text Box 18">
          <a:extLst>
            <a:ext uri="{FF2B5EF4-FFF2-40B4-BE49-F238E27FC236}">
              <a16:creationId xmlns:a16="http://schemas.microsoft.com/office/drawing/2014/main" id="{FC5A1F9D-7018-44E1-92EB-0EFD2293D1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3" name="Text Box 19">
          <a:extLst>
            <a:ext uri="{FF2B5EF4-FFF2-40B4-BE49-F238E27FC236}">
              <a16:creationId xmlns:a16="http://schemas.microsoft.com/office/drawing/2014/main" id="{6875C1E2-A236-44AE-9ADC-8F0F648429C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4" name="Text Box 16">
          <a:extLst>
            <a:ext uri="{FF2B5EF4-FFF2-40B4-BE49-F238E27FC236}">
              <a16:creationId xmlns:a16="http://schemas.microsoft.com/office/drawing/2014/main" id="{F9D8A00F-2DD5-4ADA-A9BD-BE7914F67A6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5" name="Text Box 17">
          <a:extLst>
            <a:ext uri="{FF2B5EF4-FFF2-40B4-BE49-F238E27FC236}">
              <a16:creationId xmlns:a16="http://schemas.microsoft.com/office/drawing/2014/main" id="{1D4521F1-8D85-4E06-B4C9-85E06D46346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15875</xdr:rowOff>
    </xdr:from>
    <xdr:ext cx="95250" cy="171450"/>
    <xdr:sp macro="" textlink="">
      <xdr:nvSpPr>
        <xdr:cNvPr id="2656" name="Text Box 18">
          <a:extLst>
            <a:ext uri="{FF2B5EF4-FFF2-40B4-BE49-F238E27FC236}">
              <a16:creationId xmlns:a16="http://schemas.microsoft.com/office/drawing/2014/main" id="{0588A6B8-E1CE-4BEB-B7A4-BB10813DF438}"/>
            </a:ext>
          </a:extLst>
        </xdr:cNvPr>
        <xdr:cNvSpPr txBox="1">
          <a:spLocks noChangeArrowheads="1"/>
        </xdr:cNvSpPr>
      </xdr:nvSpPr>
      <xdr:spPr bwMode="auto">
        <a:xfrm>
          <a:off x="14355762" y="27666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7" name="Text Box 16">
          <a:extLst>
            <a:ext uri="{FF2B5EF4-FFF2-40B4-BE49-F238E27FC236}">
              <a16:creationId xmlns:a16="http://schemas.microsoft.com/office/drawing/2014/main" id="{098F3B4A-CA34-4D60-AB89-AEC612159E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8" name="Text Box 17">
          <a:extLst>
            <a:ext uri="{FF2B5EF4-FFF2-40B4-BE49-F238E27FC236}">
              <a16:creationId xmlns:a16="http://schemas.microsoft.com/office/drawing/2014/main" id="{0544471D-2ABC-47FE-8A5D-17B42306D1D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9" name="Text Box 18">
          <a:extLst>
            <a:ext uri="{FF2B5EF4-FFF2-40B4-BE49-F238E27FC236}">
              <a16:creationId xmlns:a16="http://schemas.microsoft.com/office/drawing/2014/main" id="{FC6F6FCD-CC1A-40B9-91A5-2E30D3E08B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0" name="Text Box 19">
          <a:extLst>
            <a:ext uri="{FF2B5EF4-FFF2-40B4-BE49-F238E27FC236}">
              <a16:creationId xmlns:a16="http://schemas.microsoft.com/office/drawing/2014/main" id="{E9DBA7FC-9E10-4FC1-AC86-50DED5D5FB9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1" name="Text Box 16">
          <a:extLst>
            <a:ext uri="{FF2B5EF4-FFF2-40B4-BE49-F238E27FC236}">
              <a16:creationId xmlns:a16="http://schemas.microsoft.com/office/drawing/2014/main" id="{B492BF0A-194E-47BF-8327-DB7D1F6F058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2" name="Text Box 15">
          <a:extLst>
            <a:ext uri="{FF2B5EF4-FFF2-40B4-BE49-F238E27FC236}">
              <a16:creationId xmlns:a16="http://schemas.microsoft.com/office/drawing/2014/main" id="{B28FBD6D-028B-4FF9-9B63-2B0C08F30D51}"/>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663" name="Text Box 15">
          <a:extLst>
            <a:ext uri="{FF2B5EF4-FFF2-40B4-BE49-F238E27FC236}">
              <a16:creationId xmlns:a16="http://schemas.microsoft.com/office/drawing/2014/main" id="{4D77038B-245F-411B-8B17-ADEDA0260D8C}"/>
            </a:ext>
          </a:extLst>
        </xdr:cNvPr>
        <xdr:cNvSpPr txBox="1">
          <a:spLocks noChangeArrowheads="1"/>
        </xdr:cNvSpPr>
      </xdr:nvSpPr>
      <xdr:spPr bwMode="auto">
        <a:xfrm>
          <a:off x="4743450" y="28022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64" name="Text Box 15">
          <a:extLst>
            <a:ext uri="{FF2B5EF4-FFF2-40B4-BE49-F238E27FC236}">
              <a16:creationId xmlns:a16="http://schemas.microsoft.com/office/drawing/2014/main" id="{99250638-65BA-4A3F-B175-FDAF4E48A971}"/>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65" name="Text Box 15">
          <a:extLst>
            <a:ext uri="{FF2B5EF4-FFF2-40B4-BE49-F238E27FC236}">
              <a16:creationId xmlns:a16="http://schemas.microsoft.com/office/drawing/2014/main" id="{279CB58F-BBAA-4F29-B7AC-3705109C9C01}"/>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66" name="Text Box 15">
          <a:extLst>
            <a:ext uri="{FF2B5EF4-FFF2-40B4-BE49-F238E27FC236}">
              <a16:creationId xmlns:a16="http://schemas.microsoft.com/office/drawing/2014/main" id="{6DC21C6C-A7CD-4EEB-828A-5092530DE2CA}"/>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7" name="Text Box 15">
          <a:extLst>
            <a:ext uri="{FF2B5EF4-FFF2-40B4-BE49-F238E27FC236}">
              <a16:creationId xmlns:a16="http://schemas.microsoft.com/office/drawing/2014/main" id="{41EFB22E-3005-45C5-8DE6-43A8CB65E82C}"/>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8" name="Text Box 16">
          <a:extLst>
            <a:ext uri="{FF2B5EF4-FFF2-40B4-BE49-F238E27FC236}">
              <a16:creationId xmlns:a16="http://schemas.microsoft.com/office/drawing/2014/main" id="{5646BE66-1CF2-4813-A9D1-98988D02C7E4}"/>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9" name="Text Box 17">
          <a:extLst>
            <a:ext uri="{FF2B5EF4-FFF2-40B4-BE49-F238E27FC236}">
              <a16:creationId xmlns:a16="http://schemas.microsoft.com/office/drawing/2014/main" id="{BAFB3FC9-C508-4E1B-B3A8-30504BA4715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0" name="Text Box 18">
          <a:extLst>
            <a:ext uri="{FF2B5EF4-FFF2-40B4-BE49-F238E27FC236}">
              <a16:creationId xmlns:a16="http://schemas.microsoft.com/office/drawing/2014/main" id="{11AB79CC-FF43-46B1-A673-739D80B3BE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1" name="Text Box 19">
          <a:extLst>
            <a:ext uri="{FF2B5EF4-FFF2-40B4-BE49-F238E27FC236}">
              <a16:creationId xmlns:a16="http://schemas.microsoft.com/office/drawing/2014/main" id="{AC1CE93B-3F1D-42C4-B943-C3B47CB05B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2" name="Text Box 16">
          <a:extLst>
            <a:ext uri="{FF2B5EF4-FFF2-40B4-BE49-F238E27FC236}">
              <a16:creationId xmlns:a16="http://schemas.microsoft.com/office/drawing/2014/main" id="{B30E4884-7C0D-4F21-8492-D38D8CE56E5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3" name="Text Box 17">
          <a:extLst>
            <a:ext uri="{FF2B5EF4-FFF2-40B4-BE49-F238E27FC236}">
              <a16:creationId xmlns:a16="http://schemas.microsoft.com/office/drawing/2014/main" id="{84C36261-D9DC-49AE-9767-39F8A8E9562E}"/>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4" name="Text Box 18">
          <a:extLst>
            <a:ext uri="{FF2B5EF4-FFF2-40B4-BE49-F238E27FC236}">
              <a16:creationId xmlns:a16="http://schemas.microsoft.com/office/drawing/2014/main" id="{5F2096AB-228B-4BC9-BC11-74ABA132BD5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5" name="Text Box 19">
          <a:extLst>
            <a:ext uri="{FF2B5EF4-FFF2-40B4-BE49-F238E27FC236}">
              <a16:creationId xmlns:a16="http://schemas.microsoft.com/office/drawing/2014/main" id="{371D54F8-6C4D-4DAA-9BBD-77BBA0DEA8B7}"/>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6" name="Text Box 16">
          <a:extLst>
            <a:ext uri="{FF2B5EF4-FFF2-40B4-BE49-F238E27FC236}">
              <a16:creationId xmlns:a16="http://schemas.microsoft.com/office/drawing/2014/main" id="{15ED109A-6D90-44C6-B0CA-564E16467B58}"/>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7" name="Text Box 17">
          <a:extLst>
            <a:ext uri="{FF2B5EF4-FFF2-40B4-BE49-F238E27FC236}">
              <a16:creationId xmlns:a16="http://schemas.microsoft.com/office/drawing/2014/main" id="{4ED9CC66-04BB-4680-A14E-23D980F7BDC6}"/>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8" name="Text Box 18">
          <a:extLst>
            <a:ext uri="{FF2B5EF4-FFF2-40B4-BE49-F238E27FC236}">
              <a16:creationId xmlns:a16="http://schemas.microsoft.com/office/drawing/2014/main" id="{DC347F08-E88C-4B20-A529-5D794ADD27CF}"/>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9" name="Text Box 19">
          <a:extLst>
            <a:ext uri="{FF2B5EF4-FFF2-40B4-BE49-F238E27FC236}">
              <a16:creationId xmlns:a16="http://schemas.microsoft.com/office/drawing/2014/main" id="{9BA9F9DE-C0C5-4D6C-9B2D-7111587AAF39}"/>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680" name="Text Box 15">
          <a:extLst>
            <a:ext uri="{FF2B5EF4-FFF2-40B4-BE49-F238E27FC236}">
              <a16:creationId xmlns:a16="http://schemas.microsoft.com/office/drawing/2014/main" id="{2C002C01-C412-4C11-9CA0-2227C0C64A59}"/>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1" name="Text Box 16">
          <a:extLst>
            <a:ext uri="{FF2B5EF4-FFF2-40B4-BE49-F238E27FC236}">
              <a16:creationId xmlns:a16="http://schemas.microsoft.com/office/drawing/2014/main" id="{CE2656D2-CFAC-4DC2-B684-653F651C34E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2" name="Text Box 17">
          <a:extLst>
            <a:ext uri="{FF2B5EF4-FFF2-40B4-BE49-F238E27FC236}">
              <a16:creationId xmlns:a16="http://schemas.microsoft.com/office/drawing/2014/main" id="{673F7586-35B5-439A-AF03-EE636F5832F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3" name="Text Box 18">
          <a:extLst>
            <a:ext uri="{FF2B5EF4-FFF2-40B4-BE49-F238E27FC236}">
              <a16:creationId xmlns:a16="http://schemas.microsoft.com/office/drawing/2014/main" id="{03B0AEA2-AD4D-4387-B079-AA0CBF7B100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4" name="Text Box 19">
          <a:extLst>
            <a:ext uri="{FF2B5EF4-FFF2-40B4-BE49-F238E27FC236}">
              <a16:creationId xmlns:a16="http://schemas.microsoft.com/office/drawing/2014/main" id="{0DF5B961-96C9-486D-9379-DD27FEFA74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5" name="Text Box 16">
          <a:extLst>
            <a:ext uri="{FF2B5EF4-FFF2-40B4-BE49-F238E27FC236}">
              <a16:creationId xmlns:a16="http://schemas.microsoft.com/office/drawing/2014/main" id="{5248E08A-4051-4A2E-BD3A-9FEE1C07658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6" name="Text Box 17">
          <a:extLst>
            <a:ext uri="{FF2B5EF4-FFF2-40B4-BE49-F238E27FC236}">
              <a16:creationId xmlns:a16="http://schemas.microsoft.com/office/drawing/2014/main" id="{734B4B32-13F8-449F-82C9-D9316718EC3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7" name="Text Box 18">
          <a:extLst>
            <a:ext uri="{FF2B5EF4-FFF2-40B4-BE49-F238E27FC236}">
              <a16:creationId xmlns:a16="http://schemas.microsoft.com/office/drawing/2014/main" id="{AE85FB35-4829-4D61-A690-1F8995C7CEE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8" name="Text Box 16">
          <a:extLst>
            <a:ext uri="{FF2B5EF4-FFF2-40B4-BE49-F238E27FC236}">
              <a16:creationId xmlns:a16="http://schemas.microsoft.com/office/drawing/2014/main" id="{690B6663-8402-49CE-B1E4-9DFD6EAB87D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9" name="Text Box 17">
          <a:extLst>
            <a:ext uri="{FF2B5EF4-FFF2-40B4-BE49-F238E27FC236}">
              <a16:creationId xmlns:a16="http://schemas.microsoft.com/office/drawing/2014/main" id="{395E3B2D-7057-4DAB-96D9-EEC7A02A4A1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0" name="Text Box 18">
          <a:extLst>
            <a:ext uri="{FF2B5EF4-FFF2-40B4-BE49-F238E27FC236}">
              <a16:creationId xmlns:a16="http://schemas.microsoft.com/office/drawing/2014/main" id="{B455CA96-31E1-410A-85A1-FF66870C59A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1" name="Text Box 19">
          <a:extLst>
            <a:ext uri="{FF2B5EF4-FFF2-40B4-BE49-F238E27FC236}">
              <a16:creationId xmlns:a16="http://schemas.microsoft.com/office/drawing/2014/main" id="{08238AC7-9C3E-4368-88E2-495B1F374D41}"/>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2" name="Text Box 16">
          <a:extLst>
            <a:ext uri="{FF2B5EF4-FFF2-40B4-BE49-F238E27FC236}">
              <a16:creationId xmlns:a16="http://schemas.microsoft.com/office/drawing/2014/main" id="{A3598D7B-4C44-4BA2-B709-14F072AB56C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3" name="Text Box 17">
          <a:extLst>
            <a:ext uri="{FF2B5EF4-FFF2-40B4-BE49-F238E27FC236}">
              <a16:creationId xmlns:a16="http://schemas.microsoft.com/office/drawing/2014/main" id="{BD8F5A82-5E80-491D-B437-255F9BB8E67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4" name="Text Box 18">
          <a:extLst>
            <a:ext uri="{FF2B5EF4-FFF2-40B4-BE49-F238E27FC236}">
              <a16:creationId xmlns:a16="http://schemas.microsoft.com/office/drawing/2014/main" id="{8F1D537E-8BB9-4CC4-B03C-D826FF24722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5" name="Text Box 19">
          <a:extLst>
            <a:ext uri="{FF2B5EF4-FFF2-40B4-BE49-F238E27FC236}">
              <a16:creationId xmlns:a16="http://schemas.microsoft.com/office/drawing/2014/main" id="{2CF7656B-C13E-47B6-93D5-A2AB5C34E22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696" name="Text Box 15">
          <a:extLst>
            <a:ext uri="{FF2B5EF4-FFF2-40B4-BE49-F238E27FC236}">
              <a16:creationId xmlns:a16="http://schemas.microsoft.com/office/drawing/2014/main" id="{7228F28A-EA6E-4730-ADA7-D61FF5578F32}"/>
            </a:ext>
          </a:extLst>
        </xdr:cNvPr>
        <xdr:cNvSpPr txBox="1">
          <a:spLocks noChangeArrowheads="1"/>
        </xdr:cNvSpPr>
      </xdr:nvSpPr>
      <xdr:spPr bwMode="auto">
        <a:xfrm>
          <a:off x="4743450" y="28022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97" name="Text Box 15">
          <a:extLst>
            <a:ext uri="{FF2B5EF4-FFF2-40B4-BE49-F238E27FC236}">
              <a16:creationId xmlns:a16="http://schemas.microsoft.com/office/drawing/2014/main" id="{841B4AE4-FB48-45CA-8D4E-93DAC9412FF6}"/>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98" name="Text Box 15">
          <a:extLst>
            <a:ext uri="{FF2B5EF4-FFF2-40B4-BE49-F238E27FC236}">
              <a16:creationId xmlns:a16="http://schemas.microsoft.com/office/drawing/2014/main" id="{5A4B97CD-F7F2-4477-9BF9-FE102F47AC38}"/>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99" name="Text Box 15">
          <a:extLst>
            <a:ext uri="{FF2B5EF4-FFF2-40B4-BE49-F238E27FC236}">
              <a16:creationId xmlns:a16="http://schemas.microsoft.com/office/drawing/2014/main" id="{27763E5B-4E6F-472A-A713-BCCCE758D5D8}"/>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213632"/>
    <xdr:sp macro="" textlink="">
      <xdr:nvSpPr>
        <xdr:cNvPr id="2700" name="Text Box 15">
          <a:extLst>
            <a:ext uri="{FF2B5EF4-FFF2-40B4-BE49-F238E27FC236}">
              <a16:creationId xmlns:a16="http://schemas.microsoft.com/office/drawing/2014/main" id="{0220F6DB-CBDE-41E8-AB45-DC30CE0E9122}"/>
            </a:ext>
          </a:extLst>
        </xdr:cNvPr>
        <xdr:cNvSpPr txBox="1">
          <a:spLocks noChangeArrowheads="1"/>
        </xdr:cNvSpPr>
      </xdr:nvSpPr>
      <xdr:spPr bwMode="auto">
        <a:xfrm>
          <a:off x="1436370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1" name="Text Box 16">
          <a:extLst>
            <a:ext uri="{FF2B5EF4-FFF2-40B4-BE49-F238E27FC236}">
              <a16:creationId xmlns:a16="http://schemas.microsoft.com/office/drawing/2014/main" id="{FA42BC81-E186-4513-921A-98B88DD5599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2" name="Text Box 17">
          <a:extLst>
            <a:ext uri="{FF2B5EF4-FFF2-40B4-BE49-F238E27FC236}">
              <a16:creationId xmlns:a16="http://schemas.microsoft.com/office/drawing/2014/main" id="{A5D928CD-5D5B-4248-B2B1-176771ACBE1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3" name="Text Box 18">
          <a:extLst>
            <a:ext uri="{FF2B5EF4-FFF2-40B4-BE49-F238E27FC236}">
              <a16:creationId xmlns:a16="http://schemas.microsoft.com/office/drawing/2014/main" id="{76FA0312-B4FD-4E9C-83B0-EC1B2EF829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4" name="Text Box 19">
          <a:extLst>
            <a:ext uri="{FF2B5EF4-FFF2-40B4-BE49-F238E27FC236}">
              <a16:creationId xmlns:a16="http://schemas.microsoft.com/office/drawing/2014/main" id="{CE4E1668-6626-435E-BF52-DD4B69C28F1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5" name="Text Box 16">
          <a:extLst>
            <a:ext uri="{FF2B5EF4-FFF2-40B4-BE49-F238E27FC236}">
              <a16:creationId xmlns:a16="http://schemas.microsoft.com/office/drawing/2014/main" id="{BD96C3BC-83C5-4DF9-B216-434174DD010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6" name="Text Box 17">
          <a:extLst>
            <a:ext uri="{FF2B5EF4-FFF2-40B4-BE49-F238E27FC236}">
              <a16:creationId xmlns:a16="http://schemas.microsoft.com/office/drawing/2014/main" id="{412391E4-BAF6-41BE-B82E-B343D90BD2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7" name="Text Box 18">
          <a:extLst>
            <a:ext uri="{FF2B5EF4-FFF2-40B4-BE49-F238E27FC236}">
              <a16:creationId xmlns:a16="http://schemas.microsoft.com/office/drawing/2014/main" id="{55E35F9F-26F4-4BD9-9364-FD413DDD174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8" name="Text Box 19">
          <a:extLst>
            <a:ext uri="{FF2B5EF4-FFF2-40B4-BE49-F238E27FC236}">
              <a16:creationId xmlns:a16="http://schemas.microsoft.com/office/drawing/2014/main" id="{E7218B8C-AB0B-40FD-B5DD-44903C3E3481}"/>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09" name="Text Box 16">
          <a:extLst>
            <a:ext uri="{FF2B5EF4-FFF2-40B4-BE49-F238E27FC236}">
              <a16:creationId xmlns:a16="http://schemas.microsoft.com/office/drawing/2014/main" id="{B01FE8CC-9F6E-4B4C-80E3-B40481B86032}"/>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0" name="Text Box 17">
          <a:extLst>
            <a:ext uri="{FF2B5EF4-FFF2-40B4-BE49-F238E27FC236}">
              <a16:creationId xmlns:a16="http://schemas.microsoft.com/office/drawing/2014/main" id="{A30C5978-3DD3-4A10-9171-E8A31A6A2DFB}"/>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1" name="Text Box 18">
          <a:extLst>
            <a:ext uri="{FF2B5EF4-FFF2-40B4-BE49-F238E27FC236}">
              <a16:creationId xmlns:a16="http://schemas.microsoft.com/office/drawing/2014/main" id="{488EA5D6-900B-4B6F-A1AD-367695448D05}"/>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2" name="Text Box 19">
          <a:extLst>
            <a:ext uri="{FF2B5EF4-FFF2-40B4-BE49-F238E27FC236}">
              <a16:creationId xmlns:a16="http://schemas.microsoft.com/office/drawing/2014/main" id="{ABDFEDA2-D8E7-41C3-BDBF-4818D18E0541}"/>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13" name="Text Box 15">
          <a:extLst>
            <a:ext uri="{FF2B5EF4-FFF2-40B4-BE49-F238E27FC236}">
              <a16:creationId xmlns:a16="http://schemas.microsoft.com/office/drawing/2014/main" id="{471CEDFF-E2CD-4E7C-A964-BEEC69AA06BD}"/>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4" name="Text Box 16">
          <a:extLst>
            <a:ext uri="{FF2B5EF4-FFF2-40B4-BE49-F238E27FC236}">
              <a16:creationId xmlns:a16="http://schemas.microsoft.com/office/drawing/2014/main" id="{ED72504A-A91C-4282-A247-9E4DF1D22709}"/>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5" name="Text Box 17">
          <a:extLst>
            <a:ext uri="{FF2B5EF4-FFF2-40B4-BE49-F238E27FC236}">
              <a16:creationId xmlns:a16="http://schemas.microsoft.com/office/drawing/2014/main" id="{4BB190B0-1786-475E-A3F9-634D23B5D08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6" name="Text Box 18">
          <a:extLst>
            <a:ext uri="{FF2B5EF4-FFF2-40B4-BE49-F238E27FC236}">
              <a16:creationId xmlns:a16="http://schemas.microsoft.com/office/drawing/2014/main" id="{6CCA58E0-65B4-4B1C-8E01-53B5E39B90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7" name="Text Box 19">
          <a:extLst>
            <a:ext uri="{FF2B5EF4-FFF2-40B4-BE49-F238E27FC236}">
              <a16:creationId xmlns:a16="http://schemas.microsoft.com/office/drawing/2014/main" id="{750E8294-B230-4EAD-BBB3-04B04D974E3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62</xdr:row>
      <xdr:rowOff>504825</xdr:rowOff>
    </xdr:from>
    <xdr:ext cx="95250" cy="442269"/>
    <xdr:sp macro="" textlink="">
      <xdr:nvSpPr>
        <xdr:cNvPr id="2718" name="Text Box 15">
          <a:extLst>
            <a:ext uri="{FF2B5EF4-FFF2-40B4-BE49-F238E27FC236}">
              <a16:creationId xmlns:a16="http://schemas.microsoft.com/office/drawing/2014/main" id="{422F92D1-0528-452B-A7C8-C8C60195B446}"/>
            </a:ext>
          </a:extLst>
        </xdr:cNvPr>
        <xdr:cNvSpPr txBox="1">
          <a:spLocks noChangeArrowheads="1"/>
        </xdr:cNvSpPr>
      </xdr:nvSpPr>
      <xdr:spPr bwMode="auto">
        <a:xfrm>
          <a:off x="14363700" y="28765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19" name="Text Box 16">
          <a:extLst>
            <a:ext uri="{FF2B5EF4-FFF2-40B4-BE49-F238E27FC236}">
              <a16:creationId xmlns:a16="http://schemas.microsoft.com/office/drawing/2014/main" id="{407EC366-795C-4E03-A689-E892B2160DD9}"/>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0" name="Text Box 17">
          <a:extLst>
            <a:ext uri="{FF2B5EF4-FFF2-40B4-BE49-F238E27FC236}">
              <a16:creationId xmlns:a16="http://schemas.microsoft.com/office/drawing/2014/main" id="{B312480B-C16A-41D6-8C09-A88B06C790A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1" name="Text Box 18">
          <a:extLst>
            <a:ext uri="{FF2B5EF4-FFF2-40B4-BE49-F238E27FC236}">
              <a16:creationId xmlns:a16="http://schemas.microsoft.com/office/drawing/2014/main" id="{C53DDEC6-2A5A-4B39-8A83-06952AE9939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2" name="Text Box 16">
          <a:extLst>
            <a:ext uri="{FF2B5EF4-FFF2-40B4-BE49-F238E27FC236}">
              <a16:creationId xmlns:a16="http://schemas.microsoft.com/office/drawing/2014/main" id="{47F788F6-C479-4451-B6BB-93BC524B6B4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3" name="Text Box 17">
          <a:extLst>
            <a:ext uri="{FF2B5EF4-FFF2-40B4-BE49-F238E27FC236}">
              <a16:creationId xmlns:a16="http://schemas.microsoft.com/office/drawing/2014/main" id="{EC9CF8C0-BBBA-4371-B384-DEEE7EBC83A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4" name="Text Box 18">
          <a:extLst>
            <a:ext uri="{FF2B5EF4-FFF2-40B4-BE49-F238E27FC236}">
              <a16:creationId xmlns:a16="http://schemas.microsoft.com/office/drawing/2014/main" id="{B6B2E066-5582-4813-B1D6-3CCA73317F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5" name="Text Box 19">
          <a:extLst>
            <a:ext uri="{FF2B5EF4-FFF2-40B4-BE49-F238E27FC236}">
              <a16:creationId xmlns:a16="http://schemas.microsoft.com/office/drawing/2014/main" id="{15BCB1B1-111D-4DB0-BB02-DD04AB2BB75B}"/>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6" name="Text Box 16">
          <a:extLst>
            <a:ext uri="{FF2B5EF4-FFF2-40B4-BE49-F238E27FC236}">
              <a16:creationId xmlns:a16="http://schemas.microsoft.com/office/drawing/2014/main" id="{FD116724-6EE5-4283-949C-5F62E6542C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7" name="Text Box 17">
          <a:extLst>
            <a:ext uri="{FF2B5EF4-FFF2-40B4-BE49-F238E27FC236}">
              <a16:creationId xmlns:a16="http://schemas.microsoft.com/office/drawing/2014/main" id="{A7C81DAB-83A6-4BB2-89F4-78E9792FC8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8" name="Text Box 18">
          <a:extLst>
            <a:ext uri="{FF2B5EF4-FFF2-40B4-BE49-F238E27FC236}">
              <a16:creationId xmlns:a16="http://schemas.microsoft.com/office/drawing/2014/main" id="{BE27C20B-D51A-4CEB-8D59-635602484ED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29" name="Text Box 15">
          <a:extLst>
            <a:ext uri="{FF2B5EF4-FFF2-40B4-BE49-F238E27FC236}">
              <a16:creationId xmlns:a16="http://schemas.microsoft.com/office/drawing/2014/main" id="{6797DEAB-2F03-437F-81A0-45EE91238A68}"/>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0" name="Text Box 16">
          <a:extLst>
            <a:ext uri="{FF2B5EF4-FFF2-40B4-BE49-F238E27FC236}">
              <a16:creationId xmlns:a16="http://schemas.microsoft.com/office/drawing/2014/main" id="{C0928F35-5625-469B-8060-0D9CC37CEE6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1" name="Text Box 17">
          <a:extLst>
            <a:ext uri="{FF2B5EF4-FFF2-40B4-BE49-F238E27FC236}">
              <a16:creationId xmlns:a16="http://schemas.microsoft.com/office/drawing/2014/main" id="{BE167096-8D89-44DB-9ACE-6383DA014F91}"/>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2" name="Text Box 18">
          <a:extLst>
            <a:ext uri="{FF2B5EF4-FFF2-40B4-BE49-F238E27FC236}">
              <a16:creationId xmlns:a16="http://schemas.microsoft.com/office/drawing/2014/main" id="{562CC2E5-D3B1-463E-B6BA-A548CE00A88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3" name="Text Box 19">
          <a:extLst>
            <a:ext uri="{FF2B5EF4-FFF2-40B4-BE49-F238E27FC236}">
              <a16:creationId xmlns:a16="http://schemas.microsoft.com/office/drawing/2014/main" id="{29AFC0C8-0529-4808-BB21-F539F9B649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4" name="Text Box 16">
          <a:extLst>
            <a:ext uri="{FF2B5EF4-FFF2-40B4-BE49-F238E27FC236}">
              <a16:creationId xmlns:a16="http://schemas.microsoft.com/office/drawing/2014/main" id="{4C02EA24-57BB-4789-A46B-08F980CED7B2}"/>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5" name="Text Box 17">
          <a:extLst>
            <a:ext uri="{FF2B5EF4-FFF2-40B4-BE49-F238E27FC236}">
              <a16:creationId xmlns:a16="http://schemas.microsoft.com/office/drawing/2014/main" id="{773C426C-81C2-4067-BB6C-0A4F528EF14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6" name="Text Box 18">
          <a:extLst>
            <a:ext uri="{FF2B5EF4-FFF2-40B4-BE49-F238E27FC236}">
              <a16:creationId xmlns:a16="http://schemas.microsoft.com/office/drawing/2014/main" id="{384BA085-1941-4564-860B-9684525F1B8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7" name="Text Box 19">
          <a:extLst>
            <a:ext uri="{FF2B5EF4-FFF2-40B4-BE49-F238E27FC236}">
              <a16:creationId xmlns:a16="http://schemas.microsoft.com/office/drawing/2014/main" id="{33E8D7EB-12E8-4D76-92DB-4E3C01E5BE0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8" name="Text Box 16">
          <a:extLst>
            <a:ext uri="{FF2B5EF4-FFF2-40B4-BE49-F238E27FC236}">
              <a16:creationId xmlns:a16="http://schemas.microsoft.com/office/drawing/2014/main" id="{65167C21-B451-40DF-AE2A-4B12452F510E}"/>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9" name="Text Box 17">
          <a:extLst>
            <a:ext uri="{FF2B5EF4-FFF2-40B4-BE49-F238E27FC236}">
              <a16:creationId xmlns:a16="http://schemas.microsoft.com/office/drawing/2014/main" id="{3F918DE5-6D85-41F9-8ADC-82953644E5A9}"/>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0" name="Text Box 18">
          <a:extLst>
            <a:ext uri="{FF2B5EF4-FFF2-40B4-BE49-F238E27FC236}">
              <a16:creationId xmlns:a16="http://schemas.microsoft.com/office/drawing/2014/main" id="{CFB5DA75-7B21-4C06-9E04-E912D83000DA}"/>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1" name="Text Box 19">
          <a:extLst>
            <a:ext uri="{FF2B5EF4-FFF2-40B4-BE49-F238E27FC236}">
              <a16:creationId xmlns:a16="http://schemas.microsoft.com/office/drawing/2014/main" id="{D15719BA-F4EE-46EA-9382-8EDC41F3A6A6}"/>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42" name="Text Box 15">
          <a:extLst>
            <a:ext uri="{FF2B5EF4-FFF2-40B4-BE49-F238E27FC236}">
              <a16:creationId xmlns:a16="http://schemas.microsoft.com/office/drawing/2014/main" id="{B7E128B4-C26F-4C98-ACC3-9A9136062CDC}"/>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3" name="Text Box 16">
          <a:extLst>
            <a:ext uri="{FF2B5EF4-FFF2-40B4-BE49-F238E27FC236}">
              <a16:creationId xmlns:a16="http://schemas.microsoft.com/office/drawing/2014/main" id="{1AFEC490-535A-4292-B542-AC05D318C2A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4" name="Text Box 17">
          <a:extLst>
            <a:ext uri="{FF2B5EF4-FFF2-40B4-BE49-F238E27FC236}">
              <a16:creationId xmlns:a16="http://schemas.microsoft.com/office/drawing/2014/main" id="{1B8D3CE8-DF39-4820-938D-F053ABAC7A6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5" name="Text Box 18">
          <a:extLst>
            <a:ext uri="{FF2B5EF4-FFF2-40B4-BE49-F238E27FC236}">
              <a16:creationId xmlns:a16="http://schemas.microsoft.com/office/drawing/2014/main" id="{AEA7FAFA-711A-4E70-80E5-EA31DEFE571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6" name="Text Box 19">
          <a:extLst>
            <a:ext uri="{FF2B5EF4-FFF2-40B4-BE49-F238E27FC236}">
              <a16:creationId xmlns:a16="http://schemas.microsoft.com/office/drawing/2014/main" id="{745D390F-76DD-4FBC-B5AB-81249CB07A6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7" name="Text Box 16">
          <a:extLst>
            <a:ext uri="{FF2B5EF4-FFF2-40B4-BE49-F238E27FC236}">
              <a16:creationId xmlns:a16="http://schemas.microsoft.com/office/drawing/2014/main" id="{8F5C467C-359A-4027-810F-9F14131B917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8" name="Text Box 17">
          <a:extLst>
            <a:ext uri="{FF2B5EF4-FFF2-40B4-BE49-F238E27FC236}">
              <a16:creationId xmlns:a16="http://schemas.microsoft.com/office/drawing/2014/main" id="{74E7BA83-FD19-49E7-BB25-107E96A5F07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15875</xdr:rowOff>
    </xdr:from>
    <xdr:ext cx="95250" cy="171450"/>
    <xdr:sp macro="" textlink="">
      <xdr:nvSpPr>
        <xdr:cNvPr id="2749" name="Text Box 18">
          <a:extLst>
            <a:ext uri="{FF2B5EF4-FFF2-40B4-BE49-F238E27FC236}">
              <a16:creationId xmlns:a16="http://schemas.microsoft.com/office/drawing/2014/main" id="{9232E9DF-C18E-4A3A-A67C-A9008013E991}"/>
            </a:ext>
          </a:extLst>
        </xdr:cNvPr>
        <xdr:cNvSpPr txBox="1">
          <a:spLocks noChangeArrowheads="1"/>
        </xdr:cNvSpPr>
      </xdr:nvSpPr>
      <xdr:spPr bwMode="auto">
        <a:xfrm>
          <a:off x="14355762" y="29895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0" name="Text Box 16">
          <a:extLst>
            <a:ext uri="{FF2B5EF4-FFF2-40B4-BE49-F238E27FC236}">
              <a16:creationId xmlns:a16="http://schemas.microsoft.com/office/drawing/2014/main" id="{BFC384F8-ACAC-4E2C-9E4D-D8057339A0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1" name="Text Box 17">
          <a:extLst>
            <a:ext uri="{FF2B5EF4-FFF2-40B4-BE49-F238E27FC236}">
              <a16:creationId xmlns:a16="http://schemas.microsoft.com/office/drawing/2014/main" id="{0C5D9F50-4C9A-4F87-AB4A-CC29E052627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2" name="Text Box 18">
          <a:extLst>
            <a:ext uri="{FF2B5EF4-FFF2-40B4-BE49-F238E27FC236}">
              <a16:creationId xmlns:a16="http://schemas.microsoft.com/office/drawing/2014/main" id="{973C5C59-DB9A-40B0-9D56-F1BC2D86EF9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3" name="Text Box 19">
          <a:extLst>
            <a:ext uri="{FF2B5EF4-FFF2-40B4-BE49-F238E27FC236}">
              <a16:creationId xmlns:a16="http://schemas.microsoft.com/office/drawing/2014/main" id="{9A2E2893-14EF-4CEA-9DAE-9B073A0E885F}"/>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4" name="Text Box 16">
          <a:extLst>
            <a:ext uri="{FF2B5EF4-FFF2-40B4-BE49-F238E27FC236}">
              <a16:creationId xmlns:a16="http://schemas.microsoft.com/office/drawing/2014/main" id="{5D7CACF4-5C88-471A-A313-00AB00E11B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55" name="Text Box 15">
          <a:extLst>
            <a:ext uri="{FF2B5EF4-FFF2-40B4-BE49-F238E27FC236}">
              <a16:creationId xmlns:a16="http://schemas.microsoft.com/office/drawing/2014/main" id="{82515061-AA35-4676-B083-77F130B6B2AB}"/>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756" name="Text Box 15">
          <a:extLst>
            <a:ext uri="{FF2B5EF4-FFF2-40B4-BE49-F238E27FC236}">
              <a16:creationId xmlns:a16="http://schemas.microsoft.com/office/drawing/2014/main" id="{342686DD-F7DD-40DB-A306-D28DDE04D816}"/>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57" name="Text Box 15">
          <a:extLst>
            <a:ext uri="{FF2B5EF4-FFF2-40B4-BE49-F238E27FC236}">
              <a16:creationId xmlns:a16="http://schemas.microsoft.com/office/drawing/2014/main" id="{80C21295-DAD0-4C96-AC3D-284984E4FA4F}"/>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58" name="Text Box 15">
          <a:extLst>
            <a:ext uri="{FF2B5EF4-FFF2-40B4-BE49-F238E27FC236}">
              <a16:creationId xmlns:a16="http://schemas.microsoft.com/office/drawing/2014/main" id="{E82A77EB-AE0C-4B11-B166-AE8EBEB11F7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59" name="Text Box 15">
          <a:extLst>
            <a:ext uri="{FF2B5EF4-FFF2-40B4-BE49-F238E27FC236}">
              <a16:creationId xmlns:a16="http://schemas.microsoft.com/office/drawing/2014/main" id="{919604B9-63D2-43CD-87A8-68BF816B2953}"/>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60" name="Text Box 15">
          <a:extLst>
            <a:ext uri="{FF2B5EF4-FFF2-40B4-BE49-F238E27FC236}">
              <a16:creationId xmlns:a16="http://schemas.microsoft.com/office/drawing/2014/main" id="{38D2C475-80B6-4FB5-909F-E2ECDFA8CF95}"/>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1" name="Text Box 16">
          <a:extLst>
            <a:ext uri="{FF2B5EF4-FFF2-40B4-BE49-F238E27FC236}">
              <a16:creationId xmlns:a16="http://schemas.microsoft.com/office/drawing/2014/main" id="{1C1D9C39-9B48-48B3-9FAD-70695300E82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2" name="Text Box 17">
          <a:extLst>
            <a:ext uri="{FF2B5EF4-FFF2-40B4-BE49-F238E27FC236}">
              <a16:creationId xmlns:a16="http://schemas.microsoft.com/office/drawing/2014/main" id="{1E85A1B6-FFC7-4B31-8C95-D169921AE5A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3" name="Text Box 18">
          <a:extLst>
            <a:ext uri="{FF2B5EF4-FFF2-40B4-BE49-F238E27FC236}">
              <a16:creationId xmlns:a16="http://schemas.microsoft.com/office/drawing/2014/main" id="{3435F1B8-A1DD-45B0-A495-DEE0E3D3F3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4" name="Text Box 19">
          <a:extLst>
            <a:ext uri="{FF2B5EF4-FFF2-40B4-BE49-F238E27FC236}">
              <a16:creationId xmlns:a16="http://schemas.microsoft.com/office/drawing/2014/main" id="{49875663-6D21-4181-8A26-2749D9EE6FE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5" name="Text Box 16">
          <a:extLst>
            <a:ext uri="{FF2B5EF4-FFF2-40B4-BE49-F238E27FC236}">
              <a16:creationId xmlns:a16="http://schemas.microsoft.com/office/drawing/2014/main" id="{94D4528C-5A0D-43AF-8DBB-FB5AEA4E1D9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6" name="Text Box 17">
          <a:extLst>
            <a:ext uri="{FF2B5EF4-FFF2-40B4-BE49-F238E27FC236}">
              <a16:creationId xmlns:a16="http://schemas.microsoft.com/office/drawing/2014/main" id="{22F2D82F-8928-4B95-B40A-7DAC5C4AAB6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7" name="Text Box 18">
          <a:extLst>
            <a:ext uri="{FF2B5EF4-FFF2-40B4-BE49-F238E27FC236}">
              <a16:creationId xmlns:a16="http://schemas.microsoft.com/office/drawing/2014/main" id="{0EA0B433-C420-4F95-8C7E-AC3F561EC4F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8" name="Text Box 19">
          <a:extLst>
            <a:ext uri="{FF2B5EF4-FFF2-40B4-BE49-F238E27FC236}">
              <a16:creationId xmlns:a16="http://schemas.microsoft.com/office/drawing/2014/main" id="{B71504F9-B8C5-444B-94C9-B441072A415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69" name="Text Box 16">
          <a:extLst>
            <a:ext uri="{FF2B5EF4-FFF2-40B4-BE49-F238E27FC236}">
              <a16:creationId xmlns:a16="http://schemas.microsoft.com/office/drawing/2014/main" id="{64B49213-4E58-4BA8-8CC1-BCDFCF1DA847}"/>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0" name="Text Box 17">
          <a:extLst>
            <a:ext uri="{FF2B5EF4-FFF2-40B4-BE49-F238E27FC236}">
              <a16:creationId xmlns:a16="http://schemas.microsoft.com/office/drawing/2014/main" id="{F056A5BE-241E-4B6A-9056-A499B6082FE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1" name="Text Box 18">
          <a:extLst>
            <a:ext uri="{FF2B5EF4-FFF2-40B4-BE49-F238E27FC236}">
              <a16:creationId xmlns:a16="http://schemas.microsoft.com/office/drawing/2014/main" id="{C34203DF-5DDA-45F6-BA82-00777A299C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2" name="Text Box 19">
          <a:extLst>
            <a:ext uri="{FF2B5EF4-FFF2-40B4-BE49-F238E27FC236}">
              <a16:creationId xmlns:a16="http://schemas.microsoft.com/office/drawing/2014/main" id="{76237AC2-06E6-435C-B746-D681106469F6}"/>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773" name="Text Box 15">
          <a:extLst>
            <a:ext uri="{FF2B5EF4-FFF2-40B4-BE49-F238E27FC236}">
              <a16:creationId xmlns:a16="http://schemas.microsoft.com/office/drawing/2014/main" id="{FB051ADD-D735-4F59-B43E-3851784DDCE0}"/>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4" name="Text Box 16">
          <a:extLst>
            <a:ext uri="{FF2B5EF4-FFF2-40B4-BE49-F238E27FC236}">
              <a16:creationId xmlns:a16="http://schemas.microsoft.com/office/drawing/2014/main" id="{C3FEF9CF-BC7F-42C7-9E73-411938866CA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5" name="Text Box 17">
          <a:extLst>
            <a:ext uri="{FF2B5EF4-FFF2-40B4-BE49-F238E27FC236}">
              <a16:creationId xmlns:a16="http://schemas.microsoft.com/office/drawing/2014/main" id="{621ADD9F-63D6-4F3A-9ABF-0463DADA27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6" name="Text Box 18">
          <a:extLst>
            <a:ext uri="{FF2B5EF4-FFF2-40B4-BE49-F238E27FC236}">
              <a16:creationId xmlns:a16="http://schemas.microsoft.com/office/drawing/2014/main" id="{90C41A2E-710F-4B6B-A21C-179E6CAAF5FD}"/>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7" name="Text Box 19">
          <a:extLst>
            <a:ext uri="{FF2B5EF4-FFF2-40B4-BE49-F238E27FC236}">
              <a16:creationId xmlns:a16="http://schemas.microsoft.com/office/drawing/2014/main" id="{3E986957-AD1B-4264-979B-98D3CF23F59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8" name="Text Box 16">
          <a:extLst>
            <a:ext uri="{FF2B5EF4-FFF2-40B4-BE49-F238E27FC236}">
              <a16:creationId xmlns:a16="http://schemas.microsoft.com/office/drawing/2014/main" id="{4E2C8CF4-A536-4FB0-A33B-F563E5F23AF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9" name="Text Box 17">
          <a:extLst>
            <a:ext uri="{FF2B5EF4-FFF2-40B4-BE49-F238E27FC236}">
              <a16:creationId xmlns:a16="http://schemas.microsoft.com/office/drawing/2014/main" id="{28A6323C-1165-4E93-ACCD-8E1759C4DA2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80" name="Text Box 18">
          <a:extLst>
            <a:ext uri="{FF2B5EF4-FFF2-40B4-BE49-F238E27FC236}">
              <a16:creationId xmlns:a16="http://schemas.microsoft.com/office/drawing/2014/main" id="{3DB1D9ED-3D39-41F6-9E30-65E63853A05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1" name="Text Box 16">
          <a:extLst>
            <a:ext uri="{FF2B5EF4-FFF2-40B4-BE49-F238E27FC236}">
              <a16:creationId xmlns:a16="http://schemas.microsoft.com/office/drawing/2014/main" id="{A9723150-276D-4923-BE15-22A72DA97368}"/>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2" name="Text Box 17">
          <a:extLst>
            <a:ext uri="{FF2B5EF4-FFF2-40B4-BE49-F238E27FC236}">
              <a16:creationId xmlns:a16="http://schemas.microsoft.com/office/drawing/2014/main" id="{407A46C1-4CB2-4003-9C56-C6EE17C2F0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3" name="Text Box 18">
          <a:extLst>
            <a:ext uri="{FF2B5EF4-FFF2-40B4-BE49-F238E27FC236}">
              <a16:creationId xmlns:a16="http://schemas.microsoft.com/office/drawing/2014/main" id="{2722A4ED-126E-468D-8A0C-F9FF811CBE0C}"/>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4" name="Text Box 19">
          <a:extLst>
            <a:ext uri="{FF2B5EF4-FFF2-40B4-BE49-F238E27FC236}">
              <a16:creationId xmlns:a16="http://schemas.microsoft.com/office/drawing/2014/main" id="{BAFF582C-A083-48C6-B85E-B821EEA416DB}"/>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5" name="Text Box 16">
          <a:extLst>
            <a:ext uri="{FF2B5EF4-FFF2-40B4-BE49-F238E27FC236}">
              <a16:creationId xmlns:a16="http://schemas.microsoft.com/office/drawing/2014/main" id="{4848FCA0-1A09-43F6-9FE7-5CB8A2A74C0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6" name="Text Box 17">
          <a:extLst>
            <a:ext uri="{FF2B5EF4-FFF2-40B4-BE49-F238E27FC236}">
              <a16:creationId xmlns:a16="http://schemas.microsoft.com/office/drawing/2014/main" id="{00528E73-819A-4680-8758-C1D5D36F65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7" name="Text Box 18">
          <a:extLst>
            <a:ext uri="{FF2B5EF4-FFF2-40B4-BE49-F238E27FC236}">
              <a16:creationId xmlns:a16="http://schemas.microsoft.com/office/drawing/2014/main" id="{1F2C1832-746B-4599-ABC7-D968D2494D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8" name="Text Box 19">
          <a:extLst>
            <a:ext uri="{FF2B5EF4-FFF2-40B4-BE49-F238E27FC236}">
              <a16:creationId xmlns:a16="http://schemas.microsoft.com/office/drawing/2014/main" id="{0E09B1FB-1D91-4EBA-93E1-496113F266A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789" name="Text Box 15">
          <a:extLst>
            <a:ext uri="{FF2B5EF4-FFF2-40B4-BE49-F238E27FC236}">
              <a16:creationId xmlns:a16="http://schemas.microsoft.com/office/drawing/2014/main" id="{EDD53D3E-38D8-4606-83A5-34C066038F3C}"/>
            </a:ext>
          </a:extLst>
        </xdr:cNvPr>
        <xdr:cNvSpPr txBox="1">
          <a:spLocks noChangeArrowheads="1"/>
        </xdr:cNvSpPr>
      </xdr:nvSpPr>
      <xdr:spPr bwMode="auto">
        <a:xfrm>
          <a:off x="4743450" y="30251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90" name="Text Box 15">
          <a:extLst>
            <a:ext uri="{FF2B5EF4-FFF2-40B4-BE49-F238E27FC236}">
              <a16:creationId xmlns:a16="http://schemas.microsoft.com/office/drawing/2014/main" id="{2AD558A2-76EE-4BF2-AA47-D3C2C14D957A}"/>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91" name="Text Box 15">
          <a:extLst>
            <a:ext uri="{FF2B5EF4-FFF2-40B4-BE49-F238E27FC236}">
              <a16:creationId xmlns:a16="http://schemas.microsoft.com/office/drawing/2014/main" id="{F73E4411-9D44-42F0-8961-AA898478052B}"/>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92" name="Text Box 15">
          <a:extLst>
            <a:ext uri="{FF2B5EF4-FFF2-40B4-BE49-F238E27FC236}">
              <a16:creationId xmlns:a16="http://schemas.microsoft.com/office/drawing/2014/main" id="{5F676BD3-5C2F-42D9-8C10-8500CE38CBCD}"/>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2793" name="Text Box 15">
          <a:extLst>
            <a:ext uri="{FF2B5EF4-FFF2-40B4-BE49-F238E27FC236}">
              <a16:creationId xmlns:a16="http://schemas.microsoft.com/office/drawing/2014/main" id="{63AF27C3-EA9A-45CF-9B78-BC76334D5386}"/>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4" name="Text Box 16">
          <a:extLst>
            <a:ext uri="{FF2B5EF4-FFF2-40B4-BE49-F238E27FC236}">
              <a16:creationId xmlns:a16="http://schemas.microsoft.com/office/drawing/2014/main" id="{B217F451-8B04-44B7-B320-E0C6D092E06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5" name="Text Box 17">
          <a:extLst>
            <a:ext uri="{FF2B5EF4-FFF2-40B4-BE49-F238E27FC236}">
              <a16:creationId xmlns:a16="http://schemas.microsoft.com/office/drawing/2014/main" id="{CFD6F8B1-DDEE-4466-8B95-CC0FFCA2A9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6" name="Text Box 18">
          <a:extLst>
            <a:ext uri="{FF2B5EF4-FFF2-40B4-BE49-F238E27FC236}">
              <a16:creationId xmlns:a16="http://schemas.microsoft.com/office/drawing/2014/main" id="{5BA39B92-E7B9-4CC2-A8CE-D74C1CFDDDC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7" name="Text Box 19">
          <a:extLst>
            <a:ext uri="{FF2B5EF4-FFF2-40B4-BE49-F238E27FC236}">
              <a16:creationId xmlns:a16="http://schemas.microsoft.com/office/drawing/2014/main" id="{F618D4F5-948B-482A-8220-A804BDBE245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8" name="Text Box 16">
          <a:extLst>
            <a:ext uri="{FF2B5EF4-FFF2-40B4-BE49-F238E27FC236}">
              <a16:creationId xmlns:a16="http://schemas.microsoft.com/office/drawing/2014/main" id="{FF3C3E1C-9871-4CB1-B960-A678268975C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9" name="Text Box 17">
          <a:extLst>
            <a:ext uri="{FF2B5EF4-FFF2-40B4-BE49-F238E27FC236}">
              <a16:creationId xmlns:a16="http://schemas.microsoft.com/office/drawing/2014/main" id="{62A97E7A-1BA0-4B9D-8D89-58BBA1ECF6F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0" name="Text Box 18">
          <a:extLst>
            <a:ext uri="{FF2B5EF4-FFF2-40B4-BE49-F238E27FC236}">
              <a16:creationId xmlns:a16="http://schemas.microsoft.com/office/drawing/2014/main" id="{999CA21C-4ADB-4C13-BE26-E00CE39052C1}"/>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1" name="Text Box 19">
          <a:extLst>
            <a:ext uri="{FF2B5EF4-FFF2-40B4-BE49-F238E27FC236}">
              <a16:creationId xmlns:a16="http://schemas.microsoft.com/office/drawing/2014/main" id="{77AB8C17-81A1-4B9E-A2D7-9DE6BD9D104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2" name="Text Box 16">
          <a:extLst>
            <a:ext uri="{FF2B5EF4-FFF2-40B4-BE49-F238E27FC236}">
              <a16:creationId xmlns:a16="http://schemas.microsoft.com/office/drawing/2014/main" id="{7AE7677A-E767-48D4-BE9F-71EED86AD81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3" name="Text Box 17">
          <a:extLst>
            <a:ext uri="{FF2B5EF4-FFF2-40B4-BE49-F238E27FC236}">
              <a16:creationId xmlns:a16="http://schemas.microsoft.com/office/drawing/2014/main" id="{A58FF290-BB8B-4E2A-BEB6-36E128975814}"/>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4" name="Text Box 18">
          <a:extLst>
            <a:ext uri="{FF2B5EF4-FFF2-40B4-BE49-F238E27FC236}">
              <a16:creationId xmlns:a16="http://schemas.microsoft.com/office/drawing/2014/main" id="{DDA8A12D-62D6-45BF-BC3B-65E1F8961C9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5" name="Text Box 19">
          <a:extLst>
            <a:ext uri="{FF2B5EF4-FFF2-40B4-BE49-F238E27FC236}">
              <a16:creationId xmlns:a16="http://schemas.microsoft.com/office/drawing/2014/main" id="{FE1F18C5-F4C7-42C8-A741-B76715CD8B3E}"/>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06" name="Text Box 15">
          <a:extLst>
            <a:ext uri="{FF2B5EF4-FFF2-40B4-BE49-F238E27FC236}">
              <a16:creationId xmlns:a16="http://schemas.microsoft.com/office/drawing/2014/main" id="{5E802B7B-B559-4089-9FBF-AB611523AC08}"/>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7" name="Text Box 16">
          <a:extLst>
            <a:ext uri="{FF2B5EF4-FFF2-40B4-BE49-F238E27FC236}">
              <a16:creationId xmlns:a16="http://schemas.microsoft.com/office/drawing/2014/main" id="{2D153902-266A-4F33-8895-698CCCFCE74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8" name="Text Box 17">
          <a:extLst>
            <a:ext uri="{FF2B5EF4-FFF2-40B4-BE49-F238E27FC236}">
              <a16:creationId xmlns:a16="http://schemas.microsoft.com/office/drawing/2014/main" id="{8A90F7EF-6A68-4A68-A45E-CA8554FED17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9" name="Text Box 18">
          <a:extLst>
            <a:ext uri="{FF2B5EF4-FFF2-40B4-BE49-F238E27FC236}">
              <a16:creationId xmlns:a16="http://schemas.microsoft.com/office/drawing/2014/main" id="{1BCD5ED3-56DA-44CE-8E6D-80C52AD803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10" name="Text Box 19">
          <a:extLst>
            <a:ext uri="{FF2B5EF4-FFF2-40B4-BE49-F238E27FC236}">
              <a16:creationId xmlns:a16="http://schemas.microsoft.com/office/drawing/2014/main" id="{3EE0A123-3854-419A-AC0A-F959CFFAA4CC}"/>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70</xdr:row>
      <xdr:rowOff>504825</xdr:rowOff>
    </xdr:from>
    <xdr:ext cx="95250" cy="442269"/>
    <xdr:sp macro="" textlink="">
      <xdr:nvSpPr>
        <xdr:cNvPr id="2811" name="Text Box 15">
          <a:extLst>
            <a:ext uri="{FF2B5EF4-FFF2-40B4-BE49-F238E27FC236}">
              <a16:creationId xmlns:a16="http://schemas.microsoft.com/office/drawing/2014/main" id="{BFF4092E-A19E-4111-82B3-259F49C2EE25}"/>
            </a:ext>
          </a:extLst>
        </xdr:cNvPr>
        <xdr:cNvSpPr txBox="1">
          <a:spLocks noChangeArrowheads="1"/>
        </xdr:cNvSpPr>
      </xdr:nvSpPr>
      <xdr:spPr bwMode="auto">
        <a:xfrm>
          <a:off x="14363700" y="31737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2" name="Text Box 16">
          <a:extLst>
            <a:ext uri="{FF2B5EF4-FFF2-40B4-BE49-F238E27FC236}">
              <a16:creationId xmlns:a16="http://schemas.microsoft.com/office/drawing/2014/main" id="{401B1B1B-1C78-4665-828D-5BAFA902294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3" name="Text Box 17">
          <a:extLst>
            <a:ext uri="{FF2B5EF4-FFF2-40B4-BE49-F238E27FC236}">
              <a16:creationId xmlns:a16="http://schemas.microsoft.com/office/drawing/2014/main" id="{0FFEA955-C10C-4C43-BC62-6866DAA42F3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4" name="Text Box 18">
          <a:extLst>
            <a:ext uri="{FF2B5EF4-FFF2-40B4-BE49-F238E27FC236}">
              <a16:creationId xmlns:a16="http://schemas.microsoft.com/office/drawing/2014/main" id="{8AAD1E6C-14C8-47E6-A262-A4046EB4EF3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5" name="Text Box 16">
          <a:extLst>
            <a:ext uri="{FF2B5EF4-FFF2-40B4-BE49-F238E27FC236}">
              <a16:creationId xmlns:a16="http://schemas.microsoft.com/office/drawing/2014/main" id="{CDA0B075-1FB3-453B-8CA7-01A44FAADBE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6" name="Text Box 17">
          <a:extLst>
            <a:ext uri="{FF2B5EF4-FFF2-40B4-BE49-F238E27FC236}">
              <a16:creationId xmlns:a16="http://schemas.microsoft.com/office/drawing/2014/main" id="{8E5D1BB0-CA26-452B-ABA1-A0565CFC029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7" name="Text Box 18">
          <a:extLst>
            <a:ext uri="{FF2B5EF4-FFF2-40B4-BE49-F238E27FC236}">
              <a16:creationId xmlns:a16="http://schemas.microsoft.com/office/drawing/2014/main" id="{5CD23DC8-577A-4452-9756-C7BC314E25D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8" name="Text Box 19">
          <a:extLst>
            <a:ext uri="{FF2B5EF4-FFF2-40B4-BE49-F238E27FC236}">
              <a16:creationId xmlns:a16="http://schemas.microsoft.com/office/drawing/2014/main" id="{79B22888-1BCA-4500-B9DF-D27BC32E3A8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9" name="Text Box 16">
          <a:extLst>
            <a:ext uri="{FF2B5EF4-FFF2-40B4-BE49-F238E27FC236}">
              <a16:creationId xmlns:a16="http://schemas.microsoft.com/office/drawing/2014/main" id="{697BA20F-14F9-4D6A-BF0F-BCF51A107B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0" name="Text Box 17">
          <a:extLst>
            <a:ext uri="{FF2B5EF4-FFF2-40B4-BE49-F238E27FC236}">
              <a16:creationId xmlns:a16="http://schemas.microsoft.com/office/drawing/2014/main" id="{B7C7514D-67BF-41B9-9C4F-915B466F886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1" name="Text Box 18">
          <a:extLst>
            <a:ext uri="{FF2B5EF4-FFF2-40B4-BE49-F238E27FC236}">
              <a16:creationId xmlns:a16="http://schemas.microsoft.com/office/drawing/2014/main" id="{5C2976FD-1611-4983-B798-CEB3E7105CC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22" name="Text Box 15">
          <a:extLst>
            <a:ext uri="{FF2B5EF4-FFF2-40B4-BE49-F238E27FC236}">
              <a16:creationId xmlns:a16="http://schemas.microsoft.com/office/drawing/2014/main" id="{46DC58E0-9773-4AD6-B4F3-A6BEBAD99B61}"/>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3" name="Text Box 16">
          <a:extLst>
            <a:ext uri="{FF2B5EF4-FFF2-40B4-BE49-F238E27FC236}">
              <a16:creationId xmlns:a16="http://schemas.microsoft.com/office/drawing/2014/main" id="{501F672F-7517-4BE4-A894-F4DAB3B5AA7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4" name="Text Box 17">
          <a:extLst>
            <a:ext uri="{FF2B5EF4-FFF2-40B4-BE49-F238E27FC236}">
              <a16:creationId xmlns:a16="http://schemas.microsoft.com/office/drawing/2014/main" id="{69FDF8C1-1F42-4784-AC47-074A105E61C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5" name="Text Box 18">
          <a:extLst>
            <a:ext uri="{FF2B5EF4-FFF2-40B4-BE49-F238E27FC236}">
              <a16:creationId xmlns:a16="http://schemas.microsoft.com/office/drawing/2014/main" id="{B5A1B987-39FB-400F-825F-24B866513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6" name="Text Box 19">
          <a:extLst>
            <a:ext uri="{FF2B5EF4-FFF2-40B4-BE49-F238E27FC236}">
              <a16:creationId xmlns:a16="http://schemas.microsoft.com/office/drawing/2014/main" id="{EAA429D2-84E5-4F48-BF7F-4F2E804207B6}"/>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7" name="Text Box 16">
          <a:extLst>
            <a:ext uri="{FF2B5EF4-FFF2-40B4-BE49-F238E27FC236}">
              <a16:creationId xmlns:a16="http://schemas.microsoft.com/office/drawing/2014/main" id="{84869AE7-4EC1-491D-9242-6FFF393E756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8" name="Text Box 17">
          <a:extLst>
            <a:ext uri="{FF2B5EF4-FFF2-40B4-BE49-F238E27FC236}">
              <a16:creationId xmlns:a16="http://schemas.microsoft.com/office/drawing/2014/main" id="{73CA7A26-85FE-44B1-BEB1-EF35DD2312A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9" name="Text Box 18">
          <a:extLst>
            <a:ext uri="{FF2B5EF4-FFF2-40B4-BE49-F238E27FC236}">
              <a16:creationId xmlns:a16="http://schemas.microsoft.com/office/drawing/2014/main" id="{B88619E1-7EAE-4DF5-932E-7A4C0BCB662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30" name="Text Box 19">
          <a:extLst>
            <a:ext uri="{FF2B5EF4-FFF2-40B4-BE49-F238E27FC236}">
              <a16:creationId xmlns:a16="http://schemas.microsoft.com/office/drawing/2014/main" id="{34B1A584-1A49-4245-A7A9-1032A0E8AB5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1" name="Text Box 16">
          <a:extLst>
            <a:ext uri="{FF2B5EF4-FFF2-40B4-BE49-F238E27FC236}">
              <a16:creationId xmlns:a16="http://schemas.microsoft.com/office/drawing/2014/main" id="{7CA88656-7E2E-47E0-96C3-275DC0A2154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2" name="Text Box 17">
          <a:extLst>
            <a:ext uri="{FF2B5EF4-FFF2-40B4-BE49-F238E27FC236}">
              <a16:creationId xmlns:a16="http://schemas.microsoft.com/office/drawing/2014/main" id="{2FEF89C6-6E0E-404A-AE58-FE472C951CE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3" name="Text Box 18">
          <a:extLst>
            <a:ext uri="{FF2B5EF4-FFF2-40B4-BE49-F238E27FC236}">
              <a16:creationId xmlns:a16="http://schemas.microsoft.com/office/drawing/2014/main" id="{BACA13D0-954D-4D48-AFFA-D74A82522E6B}"/>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4" name="Text Box 19">
          <a:extLst>
            <a:ext uri="{FF2B5EF4-FFF2-40B4-BE49-F238E27FC236}">
              <a16:creationId xmlns:a16="http://schemas.microsoft.com/office/drawing/2014/main" id="{82308548-B6F5-47C0-97AB-666AF8E24F0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35" name="Text Box 15">
          <a:extLst>
            <a:ext uri="{FF2B5EF4-FFF2-40B4-BE49-F238E27FC236}">
              <a16:creationId xmlns:a16="http://schemas.microsoft.com/office/drawing/2014/main" id="{AFC4C9A3-9A73-4F9D-A900-BB442CB7997B}"/>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6" name="Text Box 16">
          <a:extLst>
            <a:ext uri="{FF2B5EF4-FFF2-40B4-BE49-F238E27FC236}">
              <a16:creationId xmlns:a16="http://schemas.microsoft.com/office/drawing/2014/main" id="{AC54EED4-ACF7-40C8-BDB3-6203C03E74A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7" name="Text Box 17">
          <a:extLst>
            <a:ext uri="{FF2B5EF4-FFF2-40B4-BE49-F238E27FC236}">
              <a16:creationId xmlns:a16="http://schemas.microsoft.com/office/drawing/2014/main" id="{7AA13A3B-2D13-4863-A9AA-B79EC91BA3B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8" name="Text Box 18">
          <a:extLst>
            <a:ext uri="{FF2B5EF4-FFF2-40B4-BE49-F238E27FC236}">
              <a16:creationId xmlns:a16="http://schemas.microsoft.com/office/drawing/2014/main" id="{A2625DA0-A342-4590-8DEF-0EE5E53EC982}"/>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9" name="Text Box 19">
          <a:extLst>
            <a:ext uri="{FF2B5EF4-FFF2-40B4-BE49-F238E27FC236}">
              <a16:creationId xmlns:a16="http://schemas.microsoft.com/office/drawing/2014/main" id="{4A9DA748-F74C-4809-B790-6F7EF1E1C2F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0" name="Text Box 16">
          <a:extLst>
            <a:ext uri="{FF2B5EF4-FFF2-40B4-BE49-F238E27FC236}">
              <a16:creationId xmlns:a16="http://schemas.microsoft.com/office/drawing/2014/main" id="{A36D095C-96B8-4CB2-BB56-666C6B9E949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1" name="Text Box 17">
          <a:extLst>
            <a:ext uri="{FF2B5EF4-FFF2-40B4-BE49-F238E27FC236}">
              <a16:creationId xmlns:a16="http://schemas.microsoft.com/office/drawing/2014/main" id="{E076BA35-22DD-4B12-AF81-8070CA921CC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15875</xdr:rowOff>
    </xdr:from>
    <xdr:ext cx="95250" cy="171450"/>
    <xdr:sp macro="" textlink="">
      <xdr:nvSpPr>
        <xdr:cNvPr id="2842" name="Text Box 18">
          <a:extLst>
            <a:ext uri="{FF2B5EF4-FFF2-40B4-BE49-F238E27FC236}">
              <a16:creationId xmlns:a16="http://schemas.microsoft.com/office/drawing/2014/main" id="{F19BC2F5-FE64-4DC4-B5E6-DCB913D0E31C}"/>
            </a:ext>
          </a:extLst>
        </xdr:cNvPr>
        <xdr:cNvSpPr txBox="1">
          <a:spLocks noChangeArrowheads="1"/>
        </xdr:cNvSpPr>
      </xdr:nvSpPr>
      <xdr:spPr bwMode="auto">
        <a:xfrm>
          <a:off x="14355762" y="3212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3" name="Text Box 16">
          <a:extLst>
            <a:ext uri="{FF2B5EF4-FFF2-40B4-BE49-F238E27FC236}">
              <a16:creationId xmlns:a16="http://schemas.microsoft.com/office/drawing/2014/main" id="{DCE7B3F8-0979-4AE6-BC62-C2EB55B48E8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4" name="Text Box 17">
          <a:extLst>
            <a:ext uri="{FF2B5EF4-FFF2-40B4-BE49-F238E27FC236}">
              <a16:creationId xmlns:a16="http://schemas.microsoft.com/office/drawing/2014/main" id="{A6066A98-E900-4EC2-94C5-D23AC3D8D2C5}"/>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5" name="Text Box 18">
          <a:extLst>
            <a:ext uri="{FF2B5EF4-FFF2-40B4-BE49-F238E27FC236}">
              <a16:creationId xmlns:a16="http://schemas.microsoft.com/office/drawing/2014/main" id="{33E7B00D-B4FC-497E-A43A-F42C683BDB4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6" name="Text Box 19">
          <a:extLst>
            <a:ext uri="{FF2B5EF4-FFF2-40B4-BE49-F238E27FC236}">
              <a16:creationId xmlns:a16="http://schemas.microsoft.com/office/drawing/2014/main" id="{3AA8DB24-7197-4DB5-AA11-663A563082A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7" name="Text Box 16">
          <a:extLst>
            <a:ext uri="{FF2B5EF4-FFF2-40B4-BE49-F238E27FC236}">
              <a16:creationId xmlns:a16="http://schemas.microsoft.com/office/drawing/2014/main" id="{486FE5FE-5D44-40A1-AAD0-09D81EA47EA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48" name="Text Box 15">
          <a:extLst>
            <a:ext uri="{FF2B5EF4-FFF2-40B4-BE49-F238E27FC236}">
              <a16:creationId xmlns:a16="http://schemas.microsoft.com/office/drawing/2014/main" id="{C4FF8854-B41B-428B-AFA3-3121B495A9EA}"/>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849" name="Text Box 15">
          <a:extLst>
            <a:ext uri="{FF2B5EF4-FFF2-40B4-BE49-F238E27FC236}">
              <a16:creationId xmlns:a16="http://schemas.microsoft.com/office/drawing/2014/main" id="{5C1FC286-ECBD-4577-8206-E491F996705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50" name="Text Box 15">
          <a:extLst>
            <a:ext uri="{FF2B5EF4-FFF2-40B4-BE49-F238E27FC236}">
              <a16:creationId xmlns:a16="http://schemas.microsoft.com/office/drawing/2014/main" id="{35972DD0-134F-4572-8465-99AD8EA60F8A}"/>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51" name="Text Box 15">
          <a:extLst>
            <a:ext uri="{FF2B5EF4-FFF2-40B4-BE49-F238E27FC236}">
              <a16:creationId xmlns:a16="http://schemas.microsoft.com/office/drawing/2014/main" id="{10F7D792-CF7D-4CC8-9319-0DEB9B84FEE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52" name="Text Box 15">
          <a:extLst>
            <a:ext uri="{FF2B5EF4-FFF2-40B4-BE49-F238E27FC236}">
              <a16:creationId xmlns:a16="http://schemas.microsoft.com/office/drawing/2014/main" id="{50818BAA-5EB2-4BA0-8E46-18D5EE6D36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53" name="Text Box 15">
          <a:extLst>
            <a:ext uri="{FF2B5EF4-FFF2-40B4-BE49-F238E27FC236}">
              <a16:creationId xmlns:a16="http://schemas.microsoft.com/office/drawing/2014/main" id="{2167810D-8D67-4D5B-806C-639D7EE95DF7}"/>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4" name="Text Box 16">
          <a:extLst>
            <a:ext uri="{FF2B5EF4-FFF2-40B4-BE49-F238E27FC236}">
              <a16:creationId xmlns:a16="http://schemas.microsoft.com/office/drawing/2014/main" id="{7A07565C-CED6-4DDD-B065-AC6C2F6D9C1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5" name="Text Box 17">
          <a:extLst>
            <a:ext uri="{FF2B5EF4-FFF2-40B4-BE49-F238E27FC236}">
              <a16:creationId xmlns:a16="http://schemas.microsoft.com/office/drawing/2014/main" id="{8F06549F-81A4-46F6-88CE-D25594958EF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6" name="Text Box 18">
          <a:extLst>
            <a:ext uri="{FF2B5EF4-FFF2-40B4-BE49-F238E27FC236}">
              <a16:creationId xmlns:a16="http://schemas.microsoft.com/office/drawing/2014/main" id="{7D96BCC0-1522-4501-B058-59B9A9E2209E}"/>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7" name="Text Box 19">
          <a:extLst>
            <a:ext uri="{FF2B5EF4-FFF2-40B4-BE49-F238E27FC236}">
              <a16:creationId xmlns:a16="http://schemas.microsoft.com/office/drawing/2014/main" id="{3CA78A03-BDF3-4B22-9D11-AB7F6588C69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8" name="Text Box 16">
          <a:extLst>
            <a:ext uri="{FF2B5EF4-FFF2-40B4-BE49-F238E27FC236}">
              <a16:creationId xmlns:a16="http://schemas.microsoft.com/office/drawing/2014/main" id="{4C0FBE6C-DC69-4302-9F70-AEC9F21E33BA}"/>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9" name="Text Box 17">
          <a:extLst>
            <a:ext uri="{FF2B5EF4-FFF2-40B4-BE49-F238E27FC236}">
              <a16:creationId xmlns:a16="http://schemas.microsoft.com/office/drawing/2014/main" id="{2C08EB0F-AD5E-49C8-9463-7B911363DDE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0" name="Text Box 18">
          <a:extLst>
            <a:ext uri="{FF2B5EF4-FFF2-40B4-BE49-F238E27FC236}">
              <a16:creationId xmlns:a16="http://schemas.microsoft.com/office/drawing/2014/main" id="{69548D7E-6DFD-41EC-8593-0B21CD298CA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1" name="Text Box 19">
          <a:extLst>
            <a:ext uri="{FF2B5EF4-FFF2-40B4-BE49-F238E27FC236}">
              <a16:creationId xmlns:a16="http://schemas.microsoft.com/office/drawing/2014/main" id="{090BB8AA-8755-41C9-B8E9-7899BF1BB1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2" name="Text Box 16">
          <a:extLst>
            <a:ext uri="{FF2B5EF4-FFF2-40B4-BE49-F238E27FC236}">
              <a16:creationId xmlns:a16="http://schemas.microsoft.com/office/drawing/2014/main" id="{BD2AF2F2-D323-400B-9B94-64FD6B0055F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3" name="Text Box 17">
          <a:extLst>
            <a:ext uri="{FF2B5EF4-FFF2-40B4-BE49-F238E27FC236}">
              <a16:creationId xmlns:a16="http://schemas.microsoft.com/office/drawing/2014/main" id="{8287B08C-2E89-445A-BFD9-F77A7C22BC7A}"/>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4" name="Text Box 18">
          <a:extLst>
            <a:ext uri="{FF2B5EF4-FFF2-40B4-BE49-F238E27FC236}">
              <a16:creationId xmlns:a16="http://schemas.microsoft.com/office/drawing/2014/main" id="{4E7BC4A9-E224-4FEA-BA3D-70A6D1291E41}"/>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5" name="Text Box 19">
          <a:extLst>
            <a:ext uri="{FF2B5EF4-FFF2-40B4-BE49-F238E27FC236}">
              <a16:creationId xmlns:a16="http://schemas.microsoft.com/office/drawing/2014/main" id="{83C477FA-1C5B-421A-8F5B-87532BAE66E4}"/>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66" name="Text Box 15">
          <a:extLst>
            <a:ext uri="{FF2B5EF4-FFF2-40B4-BE49-F238E27FC236}">
              <a16:creationId xmlns:a16="http://schemas.microsoft.com/office/drawing/2014/main" id="{367954A2-EB57-44FA-B966-F2299AD2B99C}"/>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7" name="Text Box 16">
          <a:extLst>
            <a:ext uri="{FF2B5EF4-FFF2-40B4-BE49-F238E27FC236}">
              <a16:creationId xmlns:a16="http://schemas.microsoft.com/office/drawing/2014/main" id="{ED59BD81-C7BD-4FF2-8B54-4D339B94540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8" name="Text Box 17">
          <a:extLst>
            <a:ext uri="{FF2B5EF4-FFF2-40B4-BE49-F238E27FC236}">
              <a16:creationId xmlns:a16="http://schemas.microsoft.com/office/drawing/2014/main" id="{60DFD506-02BE-4E6B-8CCB-1262114DD7C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9" name="Text Box 18">
          <a:extLst>
            <a:ext uri="{FF2B5EF4-FFF2-40B4-BE49-F238E27FC236}">
              <a16:creationId xmlns:a16="http://schemas.microsoft.com/office/drawing/2014/main" id="{FDA52AEF-F793-4DD0-B8A0-04C4D3C52F6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70" name="Text Box 19">
          <a:extLst>
            <a:ext uri="{FF2B5EF4-FFF2-40B4-BE49-F238E27FC236}">
              <a16:creationId xmlns:a16="http://schemas.microsoft.com/office/drawing/2014/main" id="{72C6142E-4643-4E30-ACCA-231298AE41F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1" name="Text Box 16">
          <a:extLst>
            <a:ext uri="{FF2B5EF4-FFF2-40B4-BE49-F238E27FC236}">
              <a16:creationId xmlns:a16="http://schemas.microsoft.com/office/drawing/2014/main" id="{88FFA81C-7D43-40A4-B897-BFB5ABC9D8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2" name="Text Box 17">
          <a:extLst>
            <a:ext uri="{FF2B5EF4-FFF2-40B4-BE49-F238E27FC236}">
              <a16:creationId xmlns:a16="http://schemas.microsoft.com/office/drawing/2014/main" id="{7FA7BEFA-12CC-4456-A4B4-4B5309825A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3" name="Text Box 18">
          <a:extLst>
            <a:ext uri="{FF2B5EF4-FFF2-40B4-BE49-F238E27FC236}">
              <a16:creationId xmlns:a16="http://schemas.microsoft.com/office/drawing/2014/main" id="{B44888FE-828F-450A-8A27-300BF6ED664E}"/>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4" name="Text Box 16">
          <a:extLst>
            <a:ext uri="{FF2B5EF4-FFF2-40B4-BE49-F238E27FC236}">
              <a16:creationId xmlns:a16="http://schemas.microsoft.com/office/drawing/2014/main" id="{EA784E81-CFAE-4D55-A4C8-5044216A7B9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5" name="Text Box 17">
          <a:extLst>
            <a:ext uri="{FF2B5EF4-FFF2-40B4-BE49-F238E27FC236}">
              <a16:creationId xmlns:a16="http://schemas.microsoft.com/office/drawing/2014/main" id="{DC88F27F-96CA-4CF0-8192-DDB58F98D0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6" name="Text Box 18">
          <a:extLst>
            <a:ext uri="{FF2B5EF4-FFF2-40B4-BE49-F238E27FC236}">
              <a16:creationId xmlns:a16="http://schemas.microsoft.com/office/drawing/2014/main" id="{D8920AA0-843F-4201-BD2A-8DAFB0AD36E9}"/>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7" name="Text Box 19">
          <a:extLst>
            <a:ext uri="{FF2B5EF4-FFF2-40B4-BE49-F238E27FC236}">
              <a16:creationId xmlns:a16="http://schemas.microsoft.com/office/drawing/2014/main" id="{AD44B519-249E-4383-8A67-2852883EA5F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8" name="Text Box 16">
          <a:extLst>
            <a:ext uri="{FF2B5EF4-FFF2-40B4-BE49-F238E27FC236}">
              <a16:creationId xmlns:a16="http://schemas.microsoft.com/office/drawing/2014/main" id="{3DFE234B-68B2-4942-92BA-7A53A3DB02C3}"/>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9" name="Text Box 17">
          <a:extLst>
            <a:ext uri="{FF2B5EF4-FFF2-40B4-BE49-F238E27FC236}">
              <a16:creationId xmlns:a16="http://schemas.microsoft.com/office/drawing/2014/main" id="{904F7C1C-C822-4A38-800E-71E47AA1927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0" name="Text Box 18">
          <a:extLst>
            <a:ext uri="{FF2B5EF4-FFF2-40B4-BE49-F238E27FC236}">
              <a16:creationId xmlns:a16="http://schemas.microsoft.com/office/drawing/2014/main" id="{A84102FC-AEE9-4CF2-B701-B3B9CA027F1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1" name="Text Box 19">
          <a:extLst>
            <a:ext uri="{FF2B5EF4-FFF2-40B4-BE49-F238E27FC236}">
              <a16:creationId xmlns:a16="http://schemas.microsoft.com/office/drawing/2014/main" id="{78D58A86-4789-4648-9A7A-C853B56693D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882" name="Text Box 15">
          <a:extLst>
            <a:ext uri="{FF2B5EF4-FFF2-40B4-BE49-F238E27FC236}">
              <a16:creationId xmlns:a16="http://schemas.microsoft.com/office/drawing/2014/main" id="{ACC86456-22C0-4A02-AA67-B6512CCA6B8F}"/>
            </a:ext>
          </a:extLst>
        </xdr:cNvPr>
        <xdr:cNvSpPr txBox="1">
          <a:spLocks noChangeArrowheads="1"/>
        </xdr:cNvSpPr>
      </xdr:nvSpPr>
      <xdr:spPr bwMode="auto">
        <a:xfrm>
          <a:off x="4743450" y="32480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83" name="Text Box 15">
          <a:extLst>
            <a:ext uri="{FF2B5EF4-FFF2-40B4-BE49-F238E27FC236}">
              <a16:creationId xmlns:a16="http://schemas.microsoft.com/office/drawing/2014/main" id="{1524587E-96DA-4333-ABD2-ED913F43CCD5}"/>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84" name="Text Box 15">
          <a:extLst>
            <a:ext uri="{FF2B5EF4-FFF2-40B4-BE49-F238E27FC236}">
              <a16:creationId xmlns:a16="http://schemas.microsoft.com/office/drawing/2014/main" id="{23616454-FBC6-4237-937C-C22368D11838}"/>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85" name="Text Box 15">
          <a:extLst>
            <a:ext uri="{FF2B5EF4-FFF2-40B4-BE49-F238E27FC236}">
              <a16:creationId xmlns:a16="http://schemas.microsoft.com/office/drawing/2014/main" id="{02F30005-2505-4E7B-B585-AA8C05208A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2886" name="Text Box 15">
          <a:extLst>
            <a:ext uri="{FF2B5EF4-FFF2-40B4-BE49-F238E27FC236}">
              <a16:creationId xmlns:a16="http://schemas.microsoft.com/office/drawing/2014/main" id="{469EE07E-50FB-4A98-A8A0-FA3469C425D0}"/>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7" name="Text Box 16">
          <a:extLst>
            <a:ext uri="{FF2B5EF4-FFF2-40B4-BE49-F238E27FC236}">
              <a16:creationId xmlns:a16="http://schemas.microsoft.com/office/drawing/2014/main" id="{7C7CAE9C-0513-498C-A4CC-1829DA7CBA3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8" name="Text Box 17">
          <a:extLst>
            <a:ext uri="{FF2B5EF4-FFF2-40B4-BE49-F238E27FC236}">
              <a16:creationId xmlns:a16="http://schemas.microsoft.com/office/drawing/2014/main" id="{86459265-FE4E-484B-9E81-C8F7343B89E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9" name="Text Box 18">
          <a:extLst>
            <a:ext uri="{FF2B5EF4-FFF2-40B4-BE49-F238E27FC236}">
              <a16:creationId xmlns:a16="http://schemas.microsoft.com/office/drawing/2014/main" id="{64C1C41F-CCF8-4C3C-B0BE-E6991AB5BEA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90" name="Text Box 19">
          <a:extLst>
            <a:ext uri="{FF2B5EF4-FFF2-40B4-BE49-F238E27FC236}">
              <a16:creationId xmlns:a16="http://schemas.microsoft.com/office/drawing/2014/main" id="{369D8FF4-6AE5-4DFF-A76C-5597D8050C9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1" name="Text Box 16">
          <a:extLst>
            <a:ext uri="{FF2B5EF4-FFF2-40B4-BE49-F238E27FC236}">
              <a16:creationId xmlns:a16="http://schemas.microsoft.com/office/drawing/2014/main" id="{80DA7AF3-60C7-4FD8-979A-39CBF20E7F4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2" name="Text Box 17">
          <a:extLst>
            <a:ext uri="{FF2B5EF4-FFF2-40B4-BE49-F238E27FC236}">
              <a16:creationId xmlns:a16="http://schemas.microsoft.com/office/drawing/2014/main" id="{250A093A-C80B-47D0-9A2B-86F51601E22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3" name="Text Box 18">
          <a:extLst>
            <a:ext uri="{FF2B5EF4-FFF2-40B4-BE49-F238E27FC236}">
              <a16:creationId xmlns:a16="http://schemas.microsoft.com/office/drawing/2014/main" id="{467B2B81-5472-4609-83DD-D247A588D891}"/>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4" name="Text Box 19">
          <a:extLst>
            <a:ext uri="{FF2B5EF4-FFF2-40B4-BE49-F238E27FC236}">
              <a16:creationId xmlns:a16="http://schemas.microsoft.com/office/drawing/2014/main" id="{CED85CE4-D169-4798-A15A-8628C2D1C43B}"/>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5" name="Text Box 16">
          <a:extLst>
            <a:ext uri="{FF2B5EF4-FFF2-40B4-BE49-F238E27FC236}">
              <a16:creationId xmlns:a16="http://schemas.microsoft.com/office/drawing/2014/main" id="{E6F6A84C-C3A5-47C5-8531-25888C18768B}"/>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6" name="Text Box 17">
          <a:extLst>
            <a:ext uri="{FF2B5EF4-FFF2-40B4-BE49-F238E27FC236}">
              <a16:creationId xmlns:a16="http://schemas.microsoft.com/office/drawing/2014/main" id="{852ADCAD-D897-425D-BD17-7073C7637C1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7" name="Text Box 18">
          <a:extLst>
            <a:ext uri="{FF2B5EF4-FFF2-40B4-BE49-F238E27FC236}">
              <a16:creationId xmlns:a16="http://schemas.microsoft.com/office/drawing/2014/main" id="{B2051EF9-5910-47A4-AEC5-4A1E24F5C08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8" name="Text Box 19">
          <a:extLst>
            <a:ext uri="{FF2B5EF4-FFF2-40B4-BE49-F238E27FC236}">
              <a16:creationId xmlns:a16="http://schemas.microsoft.com/office/drawing/2014/main" id="{3DB35AD4-F035-44A0-8246-CB8A5E9BF85D}"/>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99" name="Text Box 15">
          <a:extLst>
            <a:ext uri="{FF2B5EF4-FFF2-40B4-BE49-F238E27FC236}">
              <a16:creationId xmlns:a16="http://schemas.microsoft.com/office/drawing/2014/main" id="{63CD1CE4-423A-437E-979A-762FA6BC4DC8}"/>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0" name="Text Box 16">
          <a:extLst>
            <a:ext uri="{FF2B5EF4-FFF2-40B4-BE49-F238E27FC236}">
              <a16:creationId xmlns:a16="http://schemas.microsoft.com/office/drawing/2014/main" id="{533ABA49-7DC6-47C5-A433-BD882E84FD3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1" name="Text Box 17">
          <a:extLst>
            <a:ext uri="{FF2B5EF4-FFF2-40B4-BE49-F238E27FC236}">
              <a16:creationId xmlns:a16="http://schemas.microsoft.com/office/drawing/2014/main" id="{8861786B-EDC1-4C02-A434-3FCA4F0BF0E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2" name="Text Box 18">
          <a:extLst>
            <a:ext uri="{FF2B5EF4-FFF2-40B4-BE49-F238E27FC236}">
              <a16:creationId xmlns:a16="http://schemas.microsoft.com/office/drawing/2014/main" id="{46D68BAF-6751-42D7-B664-20C6A26991B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3" name="Text Box 19">
          <a:extLst>
            <a:ext uri="{FF2B5EF4-FFF2-40B4-BE49-F238E27FC236}">
              <a16:creationId xmlns:a16="http://schemas.microsoft.com/office/drawing/2014/main" id="{9E45F952-AD04-41A1-9B1E-CBD30C29E77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74</xdr:row>
      <xdr:rowOff>504825</xdr:rowOff>
    </xdr:from>
    <xdr:ext cx="95250" cy="442269"/>
    <xdr:sp macro="" textlink="">
      <xdr:nvSpPr>
        <xdr:cNvPr id="2904" name="Text Box 15">
          <a:extLst>
            <a:ext uri="{FF2B5EF4-FFF2-40B4-BE49-F238E27FC236}">
              <a16:creationId xmlns:a16="http://schemas.microsoft.com/office/drawing/2014/main" id="{B0DC4715-B9E5-49F2-A928-B9BAB3A2787F}"/>
            </a:ext>
          </a:extLst>
        </xdr:cNvPr>
        <xdr:cNvSpPr txBox="1">
          <a:spLocks noChangeArrowheads="1"/>
        </xdr:cNvSpPr>
      </xdr:nvSpPr>
      <xdr:spPr bwMode="auto">
        <a:xfrm>
          <a:off x="14363700" y="33223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5" name="Text Box 16">
          <a:extLst>
            <a:ext uri="{FF2B5EF4-FFF2-40B4-BE49-F238E27FC236}">
              <a16:creationId xmlns:a16="http://schemas.microsoft.com/office/drawing/2014/main" id="{AC3F709F-10D0-49A6-9989-9BECA860A0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6" name="Text Box 17">
          <a:extLst>
            <a:ext uri="{FF2B5EF4-FFF2-40B4-BE49-F238E27FC236}">
              <a16:creationId xmlns:a16="http://schemas.microsoft.com/office/drawing/2014/main" id="{41B6064A-9361-4DA4-AC25-08CCB17205F5}"/>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7" name="Text Box 18">
          <a:extLst>
            <a:ext uri="{FF2B5EF4-FFF2-40B4-BE49-F238E27FC236}">
              <a16:creationId xmlns:a16="http://schemas.microsoft.com/office/drawing/2014/main" id="{D2A0D177-E6FB-45E8-B097-D3A009E6F8A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8" name="Text Box 16">
          <a:extLst>
            <a:ext uri="{FF2B5EF4-FFF2-40B4-BE49-F238E27FC236}">
              <a16:creationId xmlns:a16="http://schemas.microsoft.com/office/drawing/2014/main" id="{2902693C-9F28-4158-A404-08D7063AE30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9" name="Text Box 17">
          <a:extLst>
            <a:ext uri="{FF2B5EF4-FFF2-40B4-BE49-F238E27FC236}">
              <a16:creationId xmlns:a16="http://schemas.microsoft.com/office/drawing/2014/main" id="{F13743BF-AA19-44A9-8B2A-3E36E153851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0" name="Text Box 18">
          <a:extLst>
            <a:ext uri="{FF2B5EF4-FFF2-40B4-BE49-F238E27FC236}">
              <a16:creationId xmlns:a16="http://schemas.microsoft.com/office/drawing/2014/main" id="{C07E785B-13CE-484D-B957-53E09BC87AB1}"/>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1" name="Text Box 19">
          <a:extLst>
            <a:ext uri="{FF2B5EF4-FFF2-40B4-BE49-F238E27FC236}">
              <a16:creationId xmlns:a16="http://schemas.microsoft.com/office/drawing/2014/main" id="{A658C28F-B751-4C32-A245-133AD6B127D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2" name="Text Box 16">
          <a:extLst>
            <a:ext uri="{FF2B5EF4-FFF2-40B4-BE49-F238E27FC236}">
              <a16:creationId xmlns:a16="http://schemas.microsoft.com/office/drawing/2014/main" id="{39A4077E-219B-49CD-9D55-DDCF8AD7FB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3" name="Text Box 17">
          <a:extLst>
            <a:ext uri="{FF2B5EF4-FFF2-40B4-BE49-F238E27FC236}">
              <a16:creationId xmlns:a16="http://schemas.microsoft.com/office/drawing/2014/main" id="{61B77347-6121-4731-9DD1-FC652D1C278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4" name="Text Box 18">
          <a:extLst>
            <a:ext uri="{FF2B5EF4-FFF2-40B4-BE49-F238E27FC236}">
              <a16:creationId xmlns:a16="http://schemas.microsoft.com/office/drawing/2014/main" id="{01430A28-2B6D-4A7F-B952-8CCDFAEB0F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15" name="Text Box 15">
          <a:extLst>
            <a:ext uri="{FF2B5EF4-FFF2-40B4-BE49-F238E27FC236}">
              <a16:creationId xmlns:a16="http://schemas.microsoft.com/office/drawing/2014/main" id="{C3677305-5045-422D-96A5-38D1197F6097}"/>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6" name="Text Box 16">
          <a:extLst>
            <a:ext uri="{FF2B5EF4-FFF2-40B4-BE49-F238E27FC236}">
              <a16:creationId xmlns:a16="http://schemas.microsoft.com/office/drawing/2014/main" id="{3E28C415-1BDB-4A76-93C0-C124A11E88D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7" name="Text Box 17">
          <a:extLst>
            <a:ext uri="{FF2B5EF4-FFF2-40B4-BE49-F238E27FC236}">
              <a16:creationId xmlns:a16="http://schemas.microsoft.com/office/drawing/2014/main" id="{D4924A1D-DCB8-4AC4-8209-C0AD662A5EE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8" name="Text Box 18">
          <a:extLst>
            <a:ext uri="{FF2B5EF4-FFF2-40B4-BE49-F238E27FC236}">
              <a16:creationId xmlns:a16="http://schemas.microsoft.com/office/drawing/2014/main" id="{A1936885-4540-45F2-BDB1-AEB20213F7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9" name="Text Box 19">
          <a:extLst>
            <a:ext uri="{FF2B5EF4-FFF2-40B4-BE49-F238E27FC236}">
              <a16:creationId xmlns:a16="http://schemas.microsoft.com/office/drawing/2014/main" id="{7778F938-03CF-46C3-AA3E-23A3921AE2D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0" name="Text Box 16">
          <a:extLst>
            <a:ext uri="{FF2B5EF4-FFF2-40B4-BE49-F238E27FC236}">
              <a16:creationId xmlns:a16="http://schemas.microsoft.com/office/drawing/2014/main" id="{AB25DFD9-DB2E-4D4F-80BA-2FE4532CCFA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1" name="Text Box 17">
          <a:extLst>
            <a:ext uri="{FF2B5EF4-FFF2-40B4-BE49-F238E27FC236}">
              <a16:creationId xmlns:a16="http://schemas.microsoft.com/office/drawing/2014/main" id="{3C30FF96-ADE3-4E32-9863-9CB31B31B8A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2" name="Text Box 18">
          <a:extLst>
            <a:ext uri="{FF2B5EF4-FFF2-40B4-BE49-F238E27FC236}">
              <a16:creationId xmlns:a16="http://schemas.microsoft.com/office/drawing/2014/main" id="{FA84B8D9-FB5D-417F-BFA0-419CC00D7197}"/>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3" name="Text Box 19">
          <a:extLst>
            <a:ext uri="{FF2B5EF4-FFF2-40B4-BE49-F238E27FC236}">
              <a16:creationId xmlns:a16="http://schemas.microsoft.com/office/drawing/2014/main" id="{ECD5493D-1558-4AD3-935E-002BDBF06D6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4" name="Text Box 16">
          <a:extLst>
            <a:ext uri="{FF2B5EF4-FFF2-40B4-BE49-F238E27FC236}">
              <a16:creationId xmlns:a16="http://schemas.microsoft.com/office/drawing/2014/main" id="{629FDB9E-4AC4-455E-A81D-83D1E5BC2006}"/>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5" name="Text Box 17">
          <a:extLst>
            <a:ext uri="{FF2B5EF4-FFF2-40B4-BE49-F238E27FC236}">
              <a16:creationId xmlns:a16="http://schemas.microsoft.com/office/drawing/2014/main" id="{6F71BEC6-DC9D-4D61-A5B6-2887F7A56C7D}"/>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6" name="Text Box 18">
          <a:extLst>
            <a:ext uri="{FF2B5EF4-FFF2-40B4-BE49-F238E27FC236}">
              <a16:creationId xmlns:a16="http://schemas.microsoft.com/office/drawing/2014/main" id="{46E9AE3C-7866-444B-801E-7FC7FDA9B7E8}"/>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7" name="Text Box 19">
          <a:extLst>
            <a:ext uri="{FF2B5EF4-FFF2-40B4-BE49-F238E27FC236}">
              <a16:creationId xmlns:a16="http://schemas.microsoft.com/office/drawing/2014/main" id="{9C0C90C0-A0E9-41E5-B540-7D00B05184C1}"/>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28" name="Text Box 15">
          <a:extLst>
            <a:ext uri="{FF2B5EF4-FFF2-40B4-BE49-F238E27FC236}">
              <a16:creationId xmlns:a16="http://schemas.microsoft.com/office/drawing/2014/main" id="{089A2711-597B-4C61-BBB1-CDF9056DEE02}"/>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29" name="Text Box 16">
          <a:extLst>
            <a:ext uri="{FF2B5EF4-FFF2-40B4-BE49-F238E27FC236}">
              <a16:creationId xmlns:a16="http://schemas.microsoft.com/office/drawing/2014/main" id="{EEE2F989-3E0A-402D-98D4-85A4E305CF5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0" name="Text Box 17">
          <a:extLst>
            <a:ext uri="{FF2B5EF4-FFF2-40B4-BE49-F238E27FC236}">
              <a16:creationId xmlns:a16="http://schemas.microsoft.com/office/drawing/2014/main" id="{B4A9110F-F01B-4000-A77A-40D58A5FE4C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1" name="Text Box 18">
          <a:extLst>
            <a:ext uri="{FF2B5EF4-FFF2-40B4-BE49-F238E27FC236}">
              <a16:creationId xmlns:a16="http://schemas.microsoft.com/office/drawing/2014/main" id="{BA0FDF17-A3AF-43F0-9A86-E0879EF6146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2" name="Text Box 19">
          <a:extLst>
            <a:ext uri="{FF2B5EF4-FFF2-40B4-BE49-F238E27FC236}">
              <a16:creationId xmlns:a16="http://schemas.microsoft.com/office/drawing/2014/main" id="{F749BA86-E9AA-4537-A4C9-26B15231E3D3}"/>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3" name="Text Box 16">
          <a:extLst>
            <a:ext uri="{FF2B5EF4-FFF2-40B4-BE49-F238E27FC236}">
              <a16:creationId xmlns:a16="http://schemas.microsoft.com/office/drawing/2014/main" id="{B6A3520A-F13D-40B8-BE3C-FBD0F8EE0A74}"/>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4" name="Text Box 17">
          <a:extLst>
            <a:ext uri="{FF2B5EF4-FFF2-40B4-BE49-F238E27FC236}">
              <a16:creationId xmlns:a16="http://schemas.microsoft.com/office/drawing/2014/main" id="{B9DEDF7B-EBC9-42BF-AABB-5827415C38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15875</xdr:rowOff>
    </xdr:from>
    <xdr:ext cx="95250" cy="171450"/>
    <xdr:sp macro="" textlink="">
      <xdr:nvSpPr>
        <xdr:cNvPr id="2935" name="Text Box 18">
          <a:extLst>
            <a:ext uri="{FF2B5EF4-FFF2-40B4-BE49-F238E27FC236}">
              <a16:creationId xmlns:a16="http://schemas.microsoft.com/office/drawing/2014/main" id="{D46520AC-9BEA-4A5F-B221-43923FC283C6}"/>
            </a:ext>
          </a:extLst>
        </xdr:cNvPr>
        <xdr:cNvSpPr txBox="1">
          <a:spLocks noChangeArrowheads="1"/>
        </xdr:cNvSpPr>
      </xdr:nvSpPr>
      <xdr:spPr bwMode="auto">
        <a:xfrm>
          <a:off x="14355762" y="34353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6" name="Text Box 16">
          <a:extLst>
            <a:ext uri="{FF2B5EF4-FFF2-40B4-BE49-F238E27FC236}">
              <a16:creationId xmlns:a16="http://schemas.microsoft.com/office/drawing/2014/main" id="{78F62D2F-A201-4657-9FAD-F18F180DFC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7" name="Text Box 17">
          <a:extLst>
            <a:ext uri="{FF2B5EF4-FFF2-40B4-BE49-F238E27FC236}">
              <a16:creationId xmlns:a16="http://schemas.microsoft.com/office/drawing/2014/main" id="{83D95812-571B-4B54-8B76-E7B50E730B6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8" name="Text Box 18">
          <a:extLst>
            <a:ext uri="{FF2B5EF4-FFF2-40B4-BE49-F238E27FC236}">
              <a16:creationId xmlns:a16="http://schemas.microsoft.com/office/drawing/2014/main" id="{D73D6926-EB9C-44C6-A9FD-3889E767A2DC}"/>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9" name="Text Box 19">
          <a:extLst>
            <a:ext uri="{FF2B5EF4-FFF2-40B4-BE49-F238E27FC236}">
              <a16:creationId xmlns:a16="http://schemas.microsoft.com/office/drawing/2014/main" id="{5B2C68E0-FEFF-4B70-B743-1F4D16B895B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40" name="Text Box 16">
          <a:extLst>
            <a:ext uri="{FF2B5EF4-FFF2-40B4-BE49-F238E27FC236}">
              <a16:creationId xmlns:a16="http://schemas.microsoft.com/office/drawing/2014/main" id="{C6171E93-F4A2-4395-8FB4-34BABD3FBC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1" name="Text Box 15">
          <a:extLst>
            <a:ext uri="{FF2B5EF4-FFF2-40B4-BE49-F238E27FC236}">
              <a16:creationId xmlns:a16="http://schemas.microsoft.com/office/drawing/2014/main" id="{7889B36B-D754-410E-900D-CB733BFF7F1F}"/>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2942" name="Text Box 15">
          <a:extLst>
            <a:ext uri="{FF2B5EF4-FFF2-40B4-BE49-F238E27FC236}">
              <a16:creationId xmlns:a16="http://schemas.microsoft.com/office/drawing/2014/main" id="{0BC28520-9B97-43FA-918F-43D4B80C3CD2}"/>
            </a:ext>
          </a:extLst>
        </xdr:cNvPr>
        <xdr:cNvSpPr txBox="1">
          <a:spLocks noChangeArrowheads="1"/>
        </xdr:cNvSpPr>
      </xdr:nvSpPr>
      <xdr:spPr bwMode="auto">
        <a:xfrm>
          <a:off x="4743450" y="34709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43" name="Text Box 15">
          <a:extLst>
            <a:ext uri="{FF2B5EF4-FFF2-40B4-BE49-F238E27FC236}">
              <a16:creationId xmlns:a16="http://schemas.microsoft.com/office/drawing/2014/main" id="{9F25D894-7ACE-4D61-8D8B-41BF86912C92}"/>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44" name="Text Box 15">
          <a:extLst>
            <a:ext uri="{FF2B5EF4-FFF2-40B4-BE49-F238E27FC236}">
              <a16:creationId xmlns:a16="http://schemas.microsoft.com/office/drawing/2014/main" id="{B3A05AE6-CE4D-4875-9091-2D3020AE074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45" name="Text Box 15">
          <a:extLst>
            <a:ext uri="{FF2B5EF4-FFF2-40B4-BE49-F238E27FC236}">
              <a16:creationId xmlns:a16="http://schemas.microsoft.com/office/drawing/2014/main" id="{F73D55C4-E0F6-43BB-8288-582F7ADAEE23}"/>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6" name="Text Box 15">
          <a:extLst>
            <a:ext uri="{FF2B5EF4-FFF2-40B4-BE49-F238E27FC236}">
              <a16:creationId xmlns:a16="http://schemas.microsoft.com/office/drawing/2014/main" id="{D78C3FD0-2B2B-4E5F-B1A3-7ADF96E64D5D}"/>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7" name="Text Box 16">
          <a:extLst>
            <a:ext uri="{FF2B5EF4-FFF2-40B4-BE49-F238E27FC236}">
              <a16:creationId xmlns:a16="http://schemas.microsoft.com/office/drawing/2014/main" id="{BCFDDB71-26F9-43C6-AE50-3A8044A41C4B}"/>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8" name="Text Box 17">
          <a:extLst>
            <a:ext uri="{FF2B5EF4-FFF2-40B4-BE49-F238E27FC236}">
              <a16:creationId xmlns:a16="http://schemas.microsoft.com/office/drawing/2014/main" id="{0B338F3A-B9E9-4687-814A-A8150CBDC87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9" name="Text Box 18">
          <a:extLst>
            <a:ext uri="{FF2B5EF4-FFF2-40B4-BE49-F238E27FC236}">
              <a16:creationId xmlns:a16="http://schemas.microsoft.com/office/drawing/2014/main" id="{EC04B7C8-4AB3-4B13-BBB9-63A20AE072F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50" name="Text Box 19">
          <a:extLst>
            <a:ext uri="{FF2B5EF4-FFF2-40B4-BE49-F238E27FC236}">
              <a16:creationId xmlns:a16="http://schemas.microsoft.com/office/drawing/2014/main" id="{969CA0FA-79CA-419A-A564-F95E989A0464}"/>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1" name="Text Box 16">
          <a:extLst>
            <a:ext uri="{FF2B5EF4-FFF2-40B4-BE49-F238E27FC236}">
              <a16:creationId xmlns:a16="http://schemas.microsoft.com/office/drawing/2014/main" id="{22C5608E-2C05-40EC-97EC-8ED79E5644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2" name="Text Box 17">
          <a:extLst>
            <a:ext uri="{FF2B5EF4-FFF2-40B4-BE49-F238E27FC236}">
              <a16:creationId xmlns:a16="http://schemas.microsoft.com/office/drawing/2014/main" id="{A48CC5F7-A9E9-440C-93D2-FE19C4D282E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3" name="Text Box 18">
          <a:extLst>
            <a:ext uri="{FF2B5EF4-FFF2-40B4-BE49-F238E27FC236}">
              <a16:creationId xmlns:a16="http://schemas.microsoft.com/office/drawing/2014/main" id="{80A21C3A-DD0F-4ED3-AA1C-0F5C0FB8C066}"/>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4" name="Text Box 19">
          <a:extLst>
            <a:ext uri="{FF2B5EF4-FFF2-40B4-BE49-F238E27FC236}">
              <a16:creationId xmlns:a16="http://schemas.microsoft.com/office/drawing/2014/main" id="{95E61368-9F47-4FDC-9423-03425732B9E7}"/>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5" name="Text Box 16">
          <a:extLst>
            <a:ext uri="{FF2B5EF4-FFF2-40B4-BE49-F238E27FC236}">
              <a16:creationId xmlns:a16="http://schemas.microsoft.com/office/drawing/2014/main" id="{1EE2ACA3-7BD4-4F96-84AF-E66C359172B5}"/>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6" name="Text Box 17">
          <a:extLst>
            <a:ext uri="{FF2B5EF4-FFF2-40B4-BE49-F238E27FC236}">
              <a16:creationId xmlns:a16="http://schemas.microsoft.com/office/drawing/2014/main" id="{6A28EC91-904B-4B11-B369-90E0BC26801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7" name="Text Box 18">
          <a:extLst>
            <a:ext uri="{FF2B5EF4-FFF2-40B4-BE49-F238E27FC236}">
              <a16:creationId xmlns:a16="http://schemas.microsoft.com/office/drawing/2014/main" id="{E3600D8E-72BF-4AD5-B930-F50F2E2CC698}"/>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8" name="Text Box 19">
          <a:extLst>
            <a:ext uri="{FF2B5EF4-FFF2-40B4-BE49-F238E27FC236}">
              <a16:creationId xmlns:a16="http://schemas.microsoft.com/office/drawing/2014/main" id="{1E78E6B9-CEB4-4092-A880-DCFA2674FF3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59" name="Text Box 15">
          <a:extLst>
            <a:ext uri="{FF2B5EF4-FFF2-40B4-BE49-F238E27FC236}">
              <a16:creationId xmlns:a16="http://schemas.microsoft.com/office/drawing/2014/main" id="{9160A764-14D1-4074-819A-DD27A13B6477}"/>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0" name="Text Box 16">
          <a:extLst>
            <a:ext uri="{FF2B5EF4-FFF2-40B4-BE49-F238E27FC236}">
              <a16:creationId xmlns:a16="http://schemas.microsoft.com/office/drawing/2014/main" id="{FB8DC64A-139F-4134-BD89-57B8460763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1" name="Text Box 17">
          <a:extLst>
            <a:ext uri="{FF2B5EF4-FFF2-40B4-BE49-F238E27FC236}">
              <a16:creationId xmlns:a16="http://schemas.microsoft.com/office/drawing/2014/main" id="{A01177DE-5BE8-4C50-84AD-67E6EC03BC8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2" name="Text Box 18">
          <a:extLst>
            <a:ext uri="{FF2B5EF4-FFF2-40B4-BE49-F238E27FC236}">
              <a16:creationId xmlns:a16="http://schemas.microsoft.com/office/drawing/2014/main" id="{78500F3A-F565-43E1-8537-92DD908725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3" name="Text Box 19">
          <a:extLst>
            <a:ext uri="{FF2B5EF4-FFF2-40B4-BE49-F238E27FC236}">
              <a16:creationId xmlns:a16="http://schemas.microsoft.com/office/drawing/2014/main" id="{869F0376-5A02-4CC5-976A-2C44934935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4" name="Text Box 16">
          <a:extLst>
            <a:ext uri="{FF2B5EF4-FFF2-40B4-BE49-F238E27FC236}">
              <a16:creationId xmlns:a16="http://schemas.microsoft.com/office/drawing/2014/main" id="{015E55C5-EEA8-40D3-B43B-3D7CDE4C13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5" name="Text Box 17">
          <a:extLst>
            <a:ext uri="{FF2B5EF4-FFF2-40B4-BE49-F238E27FC236}">
              <a16:creationId xmlns:a16="http://schemas.microsoft.com/office/drawing/2014/main" id="{2A8B79E2-9DD3-4241-9E2D-98CB5DB2DBC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6" name="Text Box 18">
          <a:extLst>
            <a:ext uri="{FF2B5EF4-FFF2-40B4-BE49-F238E27FC236}">
              <a16:creationId xmlns:a16="http://schemas.microsoft.com/office/drawing/2014/main" id="{11EF1686-6562-40D9-9032-6810E4D816F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7" name="Text Box 16">
          <a:extLst>
            <a:ext uri="{FF2B5EF4-FFF2-40B4-BE49-F238E27FC236}">
              <a16:creationId xmlns:a16="http://schemas.microsoft.com/office/drawing/2014/main" id="{E4847077-E665-46CC-A972-F44A4662531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8" name="Text Box 17">
          <a:extLst>
            <a:ext uri="{FF2B5EF4-FFF2-40B4-BE49-F238E27FC236}">
              <a16:creationId xmlns:a16="http://schemas.microsoft.com/office/drawing/2014/main" id="{6BC40607-C458-4FEA-A5F3-B3E08A43AC5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9" name="Text Box 18">
          <a:extLst>
            <a:ext uri="{FF2B5EF4-FFF2-40B4-BE49-F238E27FC236}">
              <a16:creationId xmlns:a16="http://schemas.microsoft.com/office/drawing/2014/main" id="{96C6EB47-5A82-4E04-AC53-609A2ACDC9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0" name="Text Box 19">
          <a:extLst>
            <a:ext uri="{FF2B5EF4-FFF2-40B4-BE49-F238E27FC236}">
              <a16:creationId xmlns:a16="http://schemas.microsoft.com/office/drawing/2014/main" id="{54FC843A-D7F6-4375-A0CC-448DEC47910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1" name="Text Box 16">
          <a:extLst>
            <a:ext uri="{FF2B5EF4-FFF2-40B4-BE49-F238E27FC236}">
              <a16:creationId xmlns:a16="http://schemas.microsoft.com/office/drawing/2014/main" id="{1F228E3F-8AE1-4248-91AF-5FF8D3804F3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2" name="Text Box 17">
          <a:extLst>
            <a:ext uri="{FF2B5EF4-FFF2-40B4-BE49-F238E27FC236}">
              <a16:creationId xmlns:a16="http://schemas.microsoft.com/office/drawing/2014/main" id="{F0F1428C-9AA0-4440-A8BB-1AE035FB6AB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3" name="Text Box 18">
          <a:extLst>
            <a:ext uri="{FF2B5EF4-FFF2-40B4-BE49-F238E27FC236}">
              <a16:creationId xmlns:a16="http://schemas.microsoft.com/office/drawing/2014/main" id="{23A3F522-2325-4472-B606-299B63B1B59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4" name="Text Box 19">
          <a:extLst>
            <a:ext uri="{FF2B5EF4-FFF2-40B4-BE49-F238E27FC236}">
              <a16:creationId xmlns:a16="http://schemas.microsoft.com/office/drawing/2014/main" id="{61E135AC-13F5-494C-8199-6EC77DA76393}"/>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2975" name="Text Box 15">
          <a:extLst>
            <a:ext uri="{FF2B5EF4-FFF2-40B4-BE49-F238E27FC236}">
              <a16:creationId xmlns:a16="http://schemas.microsoft.com/office/drawing/2014/main" id="{D35AC249-1BD5-4B94-9999-2874660C9A29}"/>
            </a:ext>
          </a:extLst>
        </xdr:cNvPr>
        <xdr:cNvSpPr txBox="1">
          <a:spLocks noChangeArrowheads="1"/>
        </xdr:cNvSpPr>
      </xdr:nvSpPr>
      <xdr:spPr bwMode="auto">
        <a:xfrm>
          <a:off x="4743450" y="34709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76" name="Text Box 15">
          <a:extLst>
            <a:ext uri="{FF2B5EF4-FFF2-40B4-BE49-F238E27FC236}">
              <a16:creationId xmlns:a16="http://schemas.microsoft.com/office/drawing/2014/main" id="{13BA04A0-9527-4121-AB5C-FB65B7B81703}"/>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77" name="Text Box 15">
          <a:extLst>
            <a:ext uri="{FF2B5EF4-FFF2-40B4-BE49-F238E27FC236}">
              <a16:creationId xmlns:a16="http://schemas.microsoft.com/office/drawing/2014/main" id="{B3F9F23F-FA3B-4BEA-BA18-633395540F06}"/>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78" name="Text Box 15">
          <a:extLst>
            <a:ext uri="{FF2B5EF4-FFF2-40B4-BE49-F238E27FC236}">
              <a16:creationId xmlns:a16="http://schemas.microsoft.com/office/drawing/2014/main" id="{B4F84BB1-B070-4103-8CB8-A3A3B31ACB02}"/>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213632"/>
    <xdr:sp macro="" textlink="">
      <xdr:nvSpPr>
        <xdr:cNvPr id="2979" name="Text Box 15">
          <a:extLst>
            <a:ext uri="{FF2B5EF4-FFF2-40B4-BE49-F238E27FC236}">
              <a16:creationId xmlns:a16="http://schemas.microsoft.com/office/drawing/2014/main" id="{6D854DFD-03DE-4577-BF14-169BD8DBEFE7}"/>
            </a:ext>
          </a:extLst>
        </xdr:cNvPr>
        <xdr:cNvSpPr txBox="1">
          <a:spLocks noChangeArrowheads="1"/>
        </xdr:cNvSpPr>
      </xdr:nvSpPr>
      <xdr:spPr bwMode="auto">
        <a:xfrm>
          <a:off x="1436370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0" name="Text Box 16">
          <a:extLst>
            <a:ext uri="{FF2B5EF4-FFF2-40B4-BE49-F238E27FC236}">
              <a16:creationId xmlns:a16="http://schemas.microsoft.com/office/drawing/2014/main" id="{E7156CE2-2ADC-4A66-A6A9-EEE3E3D9ED3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1" name="Text Box 17">
          <a:extLst>
            <a:ext uri="{FF2B5EF4-FFF2-40B4-BE49-F238E27FC236}">
              <a16:creationId xmlns:a16="http://schemas.microsoft.com/office/drawing/2014/main" id="{45121519-70F1-44BE-9AFC-0318C8DD94D3}"/>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2" name="Text Box 18">
          <a:extLst>
            <a:ext uri="{FF2B5EF4-FFF2-40B4-BE49-F238E27FC236}">
              <a16:creationId xmlns:a16="http://schemas.microsoft.com/office/drawing/2014/main" id="{109D6B34-FD4C-41C9-9C65-627289AAF8B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3" name="Text Box 19">
          <a:extLst>
            <a:ext uri="{FF2B5EF4-FFF2-40B4-BE49-F238E27FC236}">
              <a16:creationId xmlns:a16="http://schemas.microsoft.com/office/drawing/2014/main" id="{E3701E08-1655-4801-A625-514293BB2FC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4" name="Text Box 16">
          <a:extLst>
            <a:ext uri="{FF2B5EF4-FFF2-40B4-BE49-F238E27FC236}">
              <a16:creationId xmlns:a16="http://schemas.microsoft.com/office/drawing/2014/main" id="{97978CF1-9211-43BE-87C5-4D3D1C2C593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5" name="Text Box 17">
          <a:extLst>
            <a:ext uri="{FF2B5EF4-FFF2-40B4-BE49-F238E27FC236}">
              <a16:creationId xmlns:a16="http://schemas.microsoft.com/office/drawing/2014/main" id="{A955D769-521D-4A20-8DC2-A37C79C74C7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6" name="Text Box 18">
          <a:extLst>
            <a:ext uri="{FF2B5EF4-FFF2-40B4-BE49-F238E27FC236}">
              <a16:creationId xmlns:a16="http://schemas.microsoft.com/office/drawing/2014/main" id="{62671549-BEFE-4629-A3AE-55FA7377A51F}"/>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7" name="Text Box 19">
          <a:extLst>
            <a:ext uri="{FF2B5EF4-FFF2-40B4-BE49-F238E27FC236}">
              <a16:creationId xmlns:a16="http://schemas.microsoft.com/office/drawing/2014/main" id="{1A7CC2C3-B301-4EF2-84E6-57E1D604231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8" name="Text Box 16">
          <a:extLst>
            <a:ext uri="{FF2B5EF4-FFF2-40B4-BE49-F238E27FC236}">
              <a16:creationId xmlns:a16="http://schemas.microsoft.com/office/drawing/2014/main" id="{72B0D7FF-ECAF-446D-B8CF-52B3E7CF0152}"/>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9" name="Text Box 17">
          <a:extLst>
            <a:ext uri="{FF2B5EF4-FFF2-40B4-BE49-F238E27FC236}">
              <a16:creationId xmlns:a16="http://schemas.microsoft.com/office/drawing/2014/main" id="{7D22EFD2-1C77-4E85-A195-578EA683335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0" name="Text Box 18">
          <a:extLst>
            <a:ext uri="{FF2B5EF4-FFF2-40B4-BE49-F238E27FC236}">
              <a16:creationId xmlns:a16="http://schemas.microsoft.com/office/drawing/2014/main" id="{7CC3B74A-C2E6-4CD4-91A7-E8688CC7AA8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1" name="Text Box 19">
          <a:extLst>
            <a:ext uri="{FF2B5EF4-FFF2-40B4-BE49-F238E27FC236}">
              <a16:creationId xmlns:a16="http://schemas.microsoft.com/office/drawing/2014/main" id="{3317B065-5367-4FD9-B8F9-B0918E367676}"/>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92" name="Text Box 15">
          <a:extLst>
            <a:ext uri="{FF2B5EF4-FFF2-40B4-BE49-F238E27FC236}">
              <a16:creationId xmlns:a16="http://schemas.microsoft.com/office/drawing/2014/main" id="{20264664-AA38-4C8F-897F-5DB8AE77B8CE}"/>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3" name="Text Box 16">
          <a:extLst>
            <a:ext uri="{FF2B5EF4-FFF2-40B4-BE49-F238E27FC236}">
              <a16:creationId xmlns:a16="http://schemas.microsoft.com/office/drawing/2014/main" id="{74240848-9D28-404F-AFB0-4CF18D50B70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4" name="Text Box 17">
          <a:extLst>
            <a:ext uri="{FF2B5EF4-FFF2-40B4-BE49-F238E27FC236}">
              <a16:creationId xmlns:a16="http://schemas.microsoft.com/office/drawing/2014/main" id="{26FEE323-D640-4D1F-8D91-08024934438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5" name="Text Box 18">
          <a:extLst>
            <a:ext uri="{FF2B5EF4-FFF2-40B4-BE49-F238E27FC236}">
              <a16:creationId xmlns:a16="http://schemas.microsoft.com/office/drawing/2014/main" id="{5FF82CB2-913B-4E1D-A90A-26301DCB236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6" name="Text Box 19">
          <a:extLst>
            <a:ext uri="{FF2B5EF4-FFF2-40B4-BE49-F238E27FC236}">
              <a16:creationId xmlns:a16="http://schemas.microsoft.com/office/drawing/2014/main" id="{14BF9967-CFCE-4A60-85C9-1B05188D9B6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80</xdr:row>
      <xdr:rowOff>504825</xdr:rowOff>
    </xdr:from>
    <xdr:ext cx="95250" cy="442269"/>
    <xdr:sp macro="" textlink="">
      <xdr:nvSpPr>
        <xdr:cNvPr id="2997" name="Text Box 15">
          <a:extLst>
            <a:ext uri="{FF2B5EF4-FFF2-40B4-BE49-F238E27FC236}">
              <a16:creationId xmlns:a16="http://schemas.microsoft.com/office/drawing/2014/main" id="{A43CE4B8-A2E9-4F1B-B277-6BE5FDB42996}"/>
            </a:ext>
          </a:extLst>
        </xdr:cNvPr>
        <xdr:cNvSpPr txBox="1">
          <a:spLocks noChangeArrowheads="1"/>
        </xdr:cNvSpPr>
      </xdr:nvSpPr>
      <xdr:spPr bwMode="auto">
        <a:xfrm>
          <a:off x="14363700" y="35452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8" name="Text Box 16">
          <a:extLst>
            <a:ext uri="{FF2B5EF4-FFF2-40B4-BE49-F238E27FC236}">
              <a16:creationId xmlns:a16="http://schemas.microsoft.com/office/drawing/2014/main" id="{D5390314-0C07-4751-97BE-53E86BC3D3A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9" name="Text Box 17">
          <a:extLst>
            <a:ext uri="{FF2B5EF4-FFF2-40B4-BE49-F238E27FC236}">
              <a16:creationId xmlns:a16="http://schemas.microsoft.com/office/drawing/2014/main" id="{DC41DE60-4B52-496F-8782-A8C5EBD90EA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00" name="Text Box 18">
          <a:extLst>
            <a:ext uri="{FF2B5EF4-FFF2-40B4-BE49-F238E27FC236}">
              <a16:creationId xmlns:a16="http://schemas.microsoft.com/office/drawing/2014/main" id="{CD78A2CC-AD71-46D7-92F9-F2B8D6576D9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1" name="Text Box 16">
          <a:extLst>
            <a:ext uri="{FF2B5EF4-FFF2-40B4-BE49-F238E27FC236}">
              <a16:creationId xmlns:a16="http://schemas.microsoft.com/office/drawing/2014/main" id="{9EEAF40C-05AD-4A31-85A4-C7390C192F6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2" name="Text Box 17">
          <a:extLst>
            <a:ext uri="{FF2B5EF4-FFF2-40B4-BE49-F238E27FC236}">
              <a16:creationId xmlns:a16="http://schemas.microsoft.com/office/drawing/2014/main" id="{D1C0BBEB-5870-41BB-8E20-545091CB880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3" name="Text Box 18">
          <a:extLst>
            <a:ext uri="{FF2B5EF4-FFF2-40B4-BE49-F238E27FC236}">
              <a16:creationId xmlns:a16="http://schemas.microsoft.com/office/drawing/2014/main" id="{F718D80D-1F83-4597-9455-A9954E284F4D}"/>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4" name="Text Box 19">
          <a:extLst>
            <a:ext uri="{FF2B5EF4-FFF2-40B4-BE49-F238E27FC236}">
              <a16:creationId xmlns:a16="http://schemas.microsoft.com/office/drawing/2014/main" id="{446D3C2B-E431-4497-B0B8-8FCB23F19CB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5" name="Text Box 16">
          <a:extLst>
            <a:ext uri="{FF2B5EF4-FFF2-40B4-BE49-F238E27FC236}">
              <a16:creationId xmlns:a16="http://schemas.microsoft.com/office/drawing/2014/main" id="{C13F008A-FF63-4C0E-B5FE-9F9DC8014F2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6" name="Text Box 17">
          <a:extLst>
            <a:ext uri="{FF2B5EF4-FFF2-40B4-BE49-F238E27FC236}">
              <a16:creationId xmlns:a16="http://schemas.microsoft.com/office/drawing/2014/main" id="{08DB9355-1489-44F2-B36A-BC5E435CADE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7" name="Text Box 18">
          <a:extLst>
            <a:ext uri="{FF2B5EF4-FFF2-40B4-BE49-F238E27FC236}">
              <a16:creationId xmlns:a16="http://schemas.microsoft.com/office/drawing/2014/main" id="{E417F91A-FBA5-4C10-9C0A-2E5F9712F63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08" name="Text Box 15">
          <a:extLst>
            <a:ext uri="{FF2B5EF4-FFF2-40B4-BE49-F238E27FC236}">
              <a16:creationId xmlns:a16="http://schemas.microsoft.com/office/drawing/2014/main" id="{8AAD1E42-F36F-4323-A4AA-26CDD5DD9D0C}"/>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09" name="Text Box 16">
          <a:extLst>
            <a:ext uri="{FF2B5EF4-FFF2-40B4-BE49-F238E27FC236}">
              <a16:creationId xmlns:a16="http://schemas.microsoft.com/office/drawing/2014/main" id="{F6C8AB2A-72C4-4F2D-8986-A7FF9F86EE3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0" name="Text Box 17">
          <a:extLst>
            <a:ext uri="{FF2B5EF4-FFF2-40B4-BE49-F238E27FC236}">
              <a16:creationId xmlns:a16="http://schemas.microsoft.com/office/drawing/2014/main" id="{C93E8298-BB9E-4A0F-A0A9-1E34371685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1" name="Text Box 18">
          <a:extLst>
            <a:ext uri="{FF2B5EF4-FFF2-40B4-BE49-F238E27FC236}">
              <a16:creationId xmlns:a16="http://schemas.microsoft.com/office/drawing/2014/main" id="{13E48B0D-7785-4F7B-A7AE-5260F6187D7E}"/>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2" name="Text Box 19">
          <a:extLst>
            <a:ext uri="{FF2B5EF4-FFF2-40B4-BE49-F238E27FC236}">
              <a16:creationId xmlns:a16="http://schemas.microsoft.com/office/drawing/2014/main" id="{69FB213F-C22F-4F1F-8946-91A608C4E1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3" name="Text Box 16">
          <a:extLst>
            <a:ext uri="{FF2B5EF4-FFF2-40B4-BE49-F238E27FC236}">
              <a16:creationId xmlns:a16="http://schemas.microsoft.com/office/drawing/2014/main" id="{94B05C31-66F7-400F-8513-AA785610202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4" name="Text Box 17">
          <a:extLst>
            <a:ext uri="{FF2B5EF4-FFF2-40B4-BE49-F238E27FC236}">
              <a16:creationId xmlns:a16="http://schemas.microsoft.com/office/drawing/2014/main" id="{63148E27-5A10-4B37-AA25-C5597FB679D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5" name="Text Box 18">
          <a:extLst>
            <a:ext uri="{FF2B5EF4-FFF2-40B4-BE49-F238E27FC236}">
              <a16:creationId xmlns:a16="http://schemas.microsoft.com/office/drawing/2014/main" id="{A822C885-050B-4E9A-BB2A-D23A1F646BC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6" name="Text Box 19">
          <a:extLst>
            <a:ext uri="{FF2B5EF4-FFF2-40B4-BE49-F238E27FC236}">
              <a16:creationId xmlns:a16="http://schemas.microsoft.com/office/drawing/2014/main" id="{B452B345-2A72-43BD-A55A-0CDCD97488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7" name="Text Box 16">
          <a:extLst>
            <a:ext uri="{FF2B5EF4-FFF2-40B4-BE49-F238E27FC236}">
              <a16:creationId xmlns:a16="http://schemas.microsoft.com/office/drawing/2014/main" id="{34D56282-0082-4FB1-9712-FC29A28E387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8" name="Text Box 17">
          <a:extLst>
            <a:ext uri="{FF2B5EF4-FFF2-40B4-BE49-F238E27FC236}">
              <a16:creationId xmlns:a16="http://schemas.microsoft.com/office/drawing/2014/main" id="{6A5FBEEB-901D-4A03-9880-83032362F961}"/>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9" name="Text Box 18">
          <a:extLst>
            <a:ext uri="{FF2B5EF4-FFF2-40B4-BE49-F238E27FC236}">
              <a16:creationId xmlns:a16="http://schemas.microsoft.com/office/drawing/2014/main" id="{A3578551-930A-491D-A6FE-50BA8D99E44B}"/>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20" name="Text Box 19">
          <a:extLst>
            <a:ext uri="{FF2B5EF4-FFF2-40B4-BE49-F238E27FC236}">
              <a16:creationId xmlns:a16="http://schemas.microsoft.com/office/drawing/2014/main" id="{FB537A73-3A96-4F51-B8F2-21D6CB58DFA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21" name="Text Box 15">
          <a:extLst>
            <a:ext uri="{FF2B5EF4-FFF2-40B4-BE49-F238E27FC236}">
              <a16:creationId xmlns:a16="http://schemas.microsoft.com/office/drawing/2014/main" id="{5AE6EB79-79B5-44C3-B6A3-03957ADF261C}"/>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2" name="Text Box 16">
          <a:extLst>
            <a:ext uri="{FF2B5EF4-FFF2-40B4-BE49-F238E27FC236}">
              <a16:creationId xmlns:a16="http://schemas.microsoft.com/office/drawing/2014/main" id="{B5C8C185-E7B0-41FD-978A-E33B3F74DFCF}"/>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3" name="Text Box 17">
          <a:extLst>
            <a:ext uri="{FF2B5EF4-FFF2-40B4-BE49-F238E27FC236}">
              <a16:creationId xmlns:a16="http://schemas.microsoft.com/office/drawing/2014/main" id="{7FE51ABD-8946-42FF-A9CB-021BA247BC2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4" name="Text Box 18">
          <a:extLst>
            <a:ext uri="{FF2B5EF4-FFF2-40B4-BE49-F238E27FC236}">
              <a16:creationId xmlns:a16="http://schemas.microsoft.com/office/drawing/2014/main" id="{9286FD3B-47DB-426F-9E5A-BC693348C1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5" name="Text Box 19">
          <a:extLst>
            <a:ext uri="{FF2B5EF4-FFF2-40B4-BE49-F238E27FC236}">
              <a16:creationId xmlns:a16="http://schemas.microsoft.com/office/drawing/2014/main" id="{5898916E-09D4-4CF8-8040-05092659028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6" name="Text Box 16">
          <a:extLst>
            <a:ext uri="{FF2B5EF4-FFF2-40B4-BE49-F238E27FC236}">
              <a16:creationId xmlns:a16="http://schemas.microsoft.com/office/drawing/2014/main" id="{929CDB87-D2CA-4D81-867B-D76F7F47DEE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7" name="Text Box 17">
          <a:extLst>
            <a:ext uri="{FF2B5EF4-FFF2-40B4-BE49-F238E27FC236}">
              <a16:creationId xmlns:a16="http://schemas.microsoft.com/office/drawing/2014/main" id="{17239626-BEAC-46D9-9C30-D0CEBDF477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15875</xdr:rowOff>
    </xdr:from>
    <xdr:ext cx="95250" cy="171450"/>
    <xdr:sp macro="" textlink="">
      <xdr:nvSpPr>
        <xdr:cNvPr id="3028" name="Text Box 18">
          <a:extLst>
            <a:ext uri="{FF2B5EF4-FFF2-40B4-BE49-F238E27FC236}">
              <a16:creationId xmlns:a16="http://schemas.microsoft.com/office/drawing/2014/main" id="{ABCF0047-715D-4E66-B46B-76D7CB0BA793}"/>
            </a:ext>
          </a:extLst>
        </xdr:cNvPr>
        <xdr:cNvSpPr txBox="1">
          <a:spLocks noChangeArrowheads="1"/>
        </xdr:cNvSpPr>
      </xdr:nvSpPr>
      <xdr:spPr bwMode="auto">
        <a:xfrm>
          <a:off x="14355762" y="36582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29" name="Text Box 16">
          <a:extLst>
            <a:ext uri="{FF2B5EF4-FFF2-40B4-BE49-F238E27FC236}">
              <a16:creationId xmlns:a16="http://schemas.microsoft.com/office/drawing/2014/main" id="{BE3DD979-A4EC-447C-B319-1F44477E647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0" name="Text Box 17">
          <a:extLst>
            <a:ext uri="{FF2B5EF4-FFF2-40B4-BE49-F238E27FC236}">
              <a16:creationId xmlns:a16="http://schemas.microsoft.com/office/drawing/2014/main" id="{0EBFC65B-B80A-4DE7-8FAC-06A5B27CFEF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1" name="Text Box 18">
          <a:extLst>
            <a:ext uri="{FF2B5EF4-FFF2-40B4-BE49-F238E27FC236}">
              <a16:creationId xmlns:a16="http://schemas.microsoft.com/office/drawing/2014/main" id="{6C4C8ADC-CF3C-413E-BE18-566801222A5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2" name="Text Box 19">
          <a:extLst>
            <a:ext uri="{FF2B5EF4-FFF2-40B4-BE49-F238E27FC236}">
              <a16:creationId xmlns:a16="http://schemas.microsoft.com/office/drawing/2014/main" id="{6FD69907-207D-4F95-8D83-561DA41A268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3" name="Text Box 16">
          <a:extLst>
            <a:ext uri="{FF2B5EF4-FFF2-40B4-BE49-F238E27FC236}">
              <a16:creationId xmlns:a16="http://schemas.microsoft.com/office/drawing/2014/main" id="{CD5F106F-59DC-451E-AFB6-02FB1EFB47C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4" name="Text Box 15">
          <a:extLst>
            <a:ext uri="{FF2B5EF4-FFF2-40B4-BE49-F238E27FC236}">
              <a16:creationId xmlns:a16="http://schemas.microsoft.com/office/drawing/2014/main" id="{1DFFD2A7-AA25-4530-8CBD-CF947EC9791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035" name="Text Box 15">
          <a:extLst>
            <a:ext uri="{FF2B5EF4-FFF2-40B4-BE49-F238E27FC236}">
              <a16:creationId xmlns:a16="http://schemas.microsoft.com/office/drawing/2014/main" id="{6B3F30D8-66F7-4D04-A76C-9A23F604F7AC}"/>
            </a:ext>
          </a:extLst>
        </xdr:cNvPr>
        <xdr:cNvSpPr txBox="1">
          <a:spLocks noChangeArrowheads="1"/>
        </xdr:cNvSpPr>
      </xdr:nvSpPr>
      <xdr:spPr bwMode="auto">
        <a:xfrm>
          <a:off x="4743450" y="36937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36" name="Text Box 15">
          <a:extLst>
            <a:ext uri="{FF2B5EF4-FFF2-40B4-BE49-F238E27FC236}">
              <a16:creationId xmlns:a16="http://schemas.microsoft.com/office/drawing/2014/main" id="{C99D56C9-FEAF-49DB-8868-184FE478352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37" name="Text Box 15">
          <a:extLst>
            <a:ext uri="{FF2B5EF4-FFF2-40B4-BE49-F238E27FC236}">
              <a16:creationId xmlns:a16="http://schemas.microsoft.com/office/drawing/2014/main" id="{D42C3919-8A0F-45C1-A8D5-92AA2495814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38" name="Text Box 15">
          <a:extLst>
            <a:ext uri="{FF2B5EF4-FFF2-40B4-BE49-F238E27FC236}">
              <a16:creationId xmlns:a16="http://schemas.microsoft.com/office/drawing/2014/main" id="{BDE4F918-0D4B-4004-B2BF-1EC7FFA3E5AD}"/>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9" name="Text Box 15">
          <a:extLst>
            <a:ext uri="{FF2B5EF4-FFF2-40B4-BE49-F238E27FC236}">
              <a16:creationId xmlns:a16="http://schemas.microsoft.com/office/drawing/2014/main" id="{DCAA116A-C68E-47CB-BA49-E5A295D69E0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0" name="Text Box 16">
          <a:extLst>
            <a:ext uri="{FF2B5EF4-FFF2-40B4-BE49-F238E27FC236}">
              <a16:creationId xmlns:a16="http://schemas.microsoft.com/office/drawing/2014/main" id="{522F7178-A70A-4DE8-8522-97D48CE5199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1" name="Text Box 17">
          <a:extLst>
            <a:ext uri="{FF2B5EF4-FFF2-40B4-BE49-F238E27FC236}">
              <a16:creationId xmlns:a16="http://schemas.microsoft.com/office/drawing/2014/main" id="{476EB2BA-BC22-4440-8DCB-776696FDF70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2" name="Text Box 18">
          <a:extLst>
            <a:ext uri="{FF2B5EF4-FFF2-40B4-BE49-F238E27FC236}">
              <a16:creationId xmlns:a16="http://schemas.microsoft.com/office/drawing/2014/main" id="{292DAF00-61D8-479B-9F52-4867C7B9BF57}"/>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3" name="Text Box 19">
          <a:extLst>
            <a:ext uri="{FF2B5EF4-FFF2-40B4-BE49-F238E27FC236}">
              <a16:creationId xmlns:a16="http://schemas.microsoft.com/office/drawing/2014/main" id="{F59207B0-B8C4-4541-A858-2439DAA6313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4" name="Text Box 16">
          <a:extLst>
            <a:ext uri="{FF2B5EF4-FFF2-40B4-BE49-F238E27FC236}">
              <a16:creationId xmlns:a16="http://schemas.microsoft.com/office/drawing/2014/main" id="{155AB38E-EF76-4DC4-A421-DD8BA636499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5" name="Text Box 17">
          <a:extLst>
            <a:ext uri="{FF2B5EF4-FFF2-40B4-BE49-F238E27FC236}">
              <a16:creationId xmlns:a16="http://schemas.microsoft.com/office/drawing/2014/main" id="{F339F75F-36EF-4EDE-9A11-20A6FEA6992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6" name="Text Box 18">
          <a:extLst>
            <a:ext uri="{FF2B5EF4-FFF2-40B4-BE49-F238E27FC236}">
              <a16:creationId xmlns:a16="http://schemas.microsoft.com/office/drawing/2014/main" id="{284FBA0C-C887-4DFF-B19D-8E482E10C3A5}"/>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7" name="Text Box 19">
          <a:extLst>
            <a:ext uri="{FF2B5EF4-FFF2-40B4-BE49-F238E27FC236}">
              <a16:creationId xmlns:a16="http://schemas.microsoft.com/office/drawing/2014/main" id="{8407B28F-6EBA-40BF-B065-F1B14E8B919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8" name="Text Box 16">
          <a:extLst>
            <a:ext uri="{FF2B5EF4-FFF2-40B4-BE49-F238E27FC236}">
              <a16:creationId xmlns:a16="http://schemas.microsoft.com/office/drawing/2014/main" id="{5BCA0EE7-5EC1-4BAB-874D-955D278123FC}"/>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9" name="Text Box 17">
          <a:extLst>
            <a:ext uri="{FF2B5EF4-FFF2-40B4-BE49-F238E27FC236}">
              <a16:creationId xmlns:a16="http://schemas.microsoft.com/office/drawing/2014/main" id="{16831F90-B8DF-45D8-9380-26262BAC7CF1}"/>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0" name="Text Box 18">
          <a:extLst>
            <a:ext uri="{FF2B5EF4-FFF2-40B4-BE49-F238E27FC236}">
              <a16:creationId xmlns:a16="http://schemas.microsoft.com/office/drawing/2014/main" id="{0F7FFC5F-0E17-45C5-8259-F76CACB72CE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1" name="Text Box 19">
          <a:extLst>
            <a:ext uri="{FF2B5EF4-FFF2-40B4-BE49-F238E27FC236}">
              <a16:creationId xmlns:a16="http://schemas.microsoft.com/office/drawing/2014/main" id="{F916D946-0D70-47CD-BDF0-1197B6E999C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52" name="Text Box 15">
          <a:extLst>
            <a:ext uri="{FF2B5EF4-FFF2-40B4-BE49-F238E27FC236}">
              <a16:creationId xmlns:a16="http://schemas.microsoft.com/office/drawing/2014/main" id="{21AB20E6-D7B2-4593-85F1-3B35466C3FB1}"/>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3" name="Text Box 16">
          <a:extLst>
            <a:ext uri="{FF2B5EF4-FFF2-40B4-BE49-F238E27FC236}">
              <a16:creationId xmlns:a16="http://schemas.microsoft.com/office/drawing/2014/main" id="{F533826C-C812-439A-A944-6ECCCE706A2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4" name="Text Box 17">
          <a:extLst>
            <a:ext uri="{FF2B5EF4-FFF2-40B4-BE49-F238E27FC236}">
              <a16:creationId xmlns:a16="http://schemas.microsoft.com/office/drawing/2014/main" id="{D05F1009-59F3-418B-A86E-D0A0E62E385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5" name="Text Box 18">
          <a:extLst>
            <a:ext uri="{FF2B5EF4-FFF2-40B4-BE49-F238E27FC236}">
              <a16:creationId xmlns:a16="http://schemas.microsoft.com/office/drawing/2014/main" id="{E39402AA-B670-40F0-A4D1-D9152BCC689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6" name="Text Box 19">
          <a:extLst>
            <a:ext uri="{FF2B5EF4-FFF2-40B4-BE49-F238E27FC236}">
              <a16:creationId xmlns:a16="http://schemas.microsoft.com/office/drawing/2014/main" id="{9F2F1BCF-2981-43BD-8B29-D48365DDD10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7" name="Text Box 16">
          <a:extLst>
            <a:ext uri="{FF2B5EF4-FFF2-40B4-BE49-F238E27FC236}">
              <a16:creationId xmlns:a16="http://schemas.microsoft.com/office/drawing/2014/main" id="{F15044D9-798C-4812-B95B-4E2005053F0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8" name="Text Box 17">
          <a:extLst>
            <a:ext uri="{FF2B5EF4-FFF2-40B4-BE49-F238E27FC236}">
              <a16:creationId xmlns:a16="http://schemas.microsoft.com/office/drawing/2014/main" id="{5BCA9FD8-5572-47AB-8468-E83D7522A74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9" name="Text Box 18">
          <a:extLst>
            <a:ext uri="{FF2B5EF4-FFF2-40B4-BE49-F238E27FC236}">
              <a16:creationId xmlns:a16="http://schemas.microsoft.com/office/drawing/2014/main" id="{2C81610E-A141-47CB-AB51-0062E0444DA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0" name="Text Box 16">
          <a:extLst>
            <a:ext uri="{FF2B5EF4-FFF2-40B4-BE49-F238E27FC236}">
              <a16:creationId xmlns:a16="http://schemas.microsoft.com/office/drawing/2014/main" id="{2BB8802B-8D6A-47F3-89F8-7574E2DB5E3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1" name="Text Box 17">
          <a:extLst>
            <a:ext uri="{FF2B5EF4-FFF2-40B4-BE49-F238E27FC236}">
              <a16:creationId xmlns:a16="http://schemas.microsoft.com/office/drawing/2014/main" id="{DAB2AB34-AFA7-4AEA-96EA-E44CADA8767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2" name="Text Box 18">
          <a:extLst>
            <a:ext uri="{FF2B5EF4-FFF2-40B4-BE49-F238E27FC236}">
              <a16:creationId xmlns:a16="http://schemas.microsoft.com/office/drawing/2014/main" id="{42D05CFA-6719-4402-B6BD-49D27F14022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3" name="Text Box 19">
          <a:extLst>
            <a:ext uri="{FF2B5EF4-FFF2-40B4-BE49-F238E27FC236}">
              <a16:creationId xmlns:a16="http://schemas.microsoft.com/office/drawing/2014/main" id="{D5F271FF-E898-4BE9-A42F-00D9AF97BEE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4" name="Text Box 16">
          <a:extLst>
            <a:ext uri="{FF2B5EF4-FFF2-40B4-BE49-F238E27FC236}">
              <a16:creationId xmlns:a16="http://schemas.microsoft.com/office/drawing/2014/main" id="{385C5FE7-9639-48CC-94C4-ECB65A91BD1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5" name="Text Box 17">
          <a:extLst>
            <a:ext uri="{FF2B5EF4-FFF2-40B4-BE49-F238E27FC236}">
              <a16:creationId xmlns:a16="http://schemas.microsoft.com/office/drawing/2014/main" id="{B69D835F-B23C-4C38-8F96-1C66AAC0CFE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6" name="Text Box 18">
          <a:extLst>
            <a:ext uri="{FF2B5EF4-FFF2-40B4-BE49-F238E27FC236}">
              <a16:creationId xmlns:a16="http://schemas.microsoft.com/office/drawing/2014/main" id="{3619269A-243A-43D3-9F8C-20701BE3AA0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7" name="Text Box 19">
          <a:extLst>
            <a:ext uri="{FF2B5EF4-FFF2-40B4-BE49-F238E27FC236}">
              <a16:creationId xmlns:a16="http://schemas.microsoft.com/office/drawing/2014/main" id="{5DEE7BB4-C379-4F06-BFA0-D71E9AFA96B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068" name="Text Box 15">
          <a:extLst>
            <a:ext uri="{FF2B5EF4-FFF2-40B4-BE49-F238E27FC236}">
              <a16:creationId xmlns:a16="http://schemas.microsoft.com/office/drawing/2014/main" id="{7A881956-9A43-4631-8208-FF0788F94B46}"/>
            </a:ext>
          </a:extLst>
        </xdr:cNvPr>
        <xdr:cNvSpPr txBox="1">
          <a:spLocks noChangeArrowheads="1"/>
        </xdr:cNvSpPr>
      </xdr:nvSpPr>
      <xdr:spPr bwMode="auto">
        <a:xfrm>
          <a:off x="4743450" y="36937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69" name="Text Box 15">
          <a:extLst>
            <a:ext uri="{FF2B5EF4-FFF2-40B4-BE49-F238E27FC236}">
              <a16:creationId xmlns:a16="http://schemas.microsoft.com/office/drawing/2014/main" id="{7C9BF725-4E19-417A-8F7B-05E5672F277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70" name="Text Box 15">
          <a:extLst>
            <a:ext uri="{FF2B5EF4-FFF2-40B4-BE49-F238E27FC236}">
              <a16:creationId xmlns:a16="http://schemas.microsoft.com/office/drawing/2014/main" id="{D2A5D16D-7640-4DD0-B359-8D89A89B5EB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71" name="Text Box 15">
          <a:extLst>
            <a:ext uri="{FF2B5EF4-FFF2-40B4-BE49-F238E27FC236}">
              <a16:creationId xmlns:a16="http://schemas.microsoft.com/office/drawing/2014/main" id="{ED6D730A-D03D-49B6-BDE3-65FD579CA838}"/>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3072" name="Text Box 15">
          <a:extLst>
            <a:ext uri="{FF2B5EF4-FFF2-40B4-BE49-F238E27FC236}">
              <a16:creationId xmlns:a16="http://schemas.microsoft.com/office/drawing/2014/main" id="{10B3FCDD-9965-4F37-8961-6C81A723B62F}"/>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3" name="Text Box 16">
          <a:extLst>
            <a:ext uri="{FF2B5EF4-FFF2-40B4-BE49-F238E27FC236}">
              <a16:creationId xmlns:a16="http://schemas.microsoft.com/office/drawing/2014/main" id="{65547652-AC3E-4CBD-9CC4-40C9479656D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4" name="Text Box 17">
          <a:extLst>
            <a:ext uri="{FF2B5EF4-FFF2-40B4-BE49-F238E27FC236}">
              <a16:creationId xmlns:a16="http://schemas.microsoft.com/office/drawing/2014/main" id="{81F878F5-B53F-4FA1-A0B0-9CC611EBAA6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5" name="Text Box 18">
          <a:extLst>
            <a:ext uri="{FF2B5EF4-FFF2-40B4-BE49-F238E27FC236}">
              <a16:creationId xmlns:a16="http://schemas.microsoft.com/office/drawing/2014/main" id="{DA3B59FE-7072-4906-92FA-B27BA4B12E3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6" name="Text Box 19">
          <a:extLst>
            <a:ext uri="{FF2B5EF4-FFF2-40B4-BE49-F238E27FC236}">
              <a16:creationId xmlns:a16="http://schemas.microsoft.com/office/drawing/2014/main" id="{DEDAA78E-293F-4C4F-B6FE-8F21ADD974C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7" name="Text Box 16">
          <a:extLst>
            <a:ext uri="{FF2B5EF4-FFF2-40B4-BE49-F238E27FC236}">
              <a16:creationId xmlns:a16="http://schemas.microsoft.com/office/drawing/2014/main" id="{508C3EBD-E1CB-4E8C-8566-37DABA657FB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8" name="Text Box 17">
          <a:extLst>
            <a:ext uri="{FF2B5EF4-FFF2-40B4-BE49-F238E27FC236}">
              <a16:creationId xmlns:a16="http://schemas.microsoft.com/office/drawing/2014/main" id="{1FF103BF-D72A-4FDF-83F5-86E0174862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9" name="Text Box 18">
          <a:extLst>
            <a:ext uri="{FF2B5EF4-FFF2-40B4-BE49-F238E27FC236}">
              <a16:creationId xmlns:a16="http://schemas.microsoft.com/office/drawing/2014/main" id="{36209730-0673-4F2F-A986-E4D85936D829}"/>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80" name="Text Box 19">
          <a:extLst>
            <a:ext uri="{FF2B5EF4-FFF2-40B4-BE49-F238E27FC236}">
              <a16:creationId xmlns:a16="http://schemas.microsoft.com/office/drawing/2014/main" id="{EA799E45-3068-426F-B5CF-02035110695E}"/>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1" name="Text Box 16">
          <a:extLst>
            <a:ext uri="{FF2B5EF4-FFF2-40B4-BE49-F238E27FC236}">
              <a16:creationId xmlns:a16="http://schemas.microsoft.com/office/drawing/2014/main" id="{8AD39E68-DF9A-4684-B79E-A04BE34BEEC6}"/>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2" name="Text Box 17">
          <a:extLst>
            <a:ext uri="{FF2B5EF4-FFF2-40B4-BE49-F238E27FC236}">
              <a16:creationId xmlns:a16="http://schemas.microsoft.com/office/drawing/2014/main" id="{AA848FDE-CBBE-4A7F-82CB-AFB68EC6A98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3" name="Text Box 18">
          <a:extLst>
            <a:ext uri="{FF2B5EF4-FFF2-40B4-BE49-F238E27FC236}">
              <a16:creationId xmlns:a16="http://schemas.microsoft.com/office/drawing/2014/main" id="{1513D9E5-526E-4AA4-BD3B-5BA9F6AFC5D8}"/>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4" name="Text Box 19">
          <a:extLst>
            <a:ext uri="{FF2B5EF4-FFF2-40B4-BE49-F238E27FC236}">
              <a16:creationId xmlns:a16="http://schemas.microsoft.com/office/drawing/2014/main" id="{6003A872-E8C4-44E2-A701-7224504512D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85" name="Text Box 15">
          <a:extLst>
            <a:ext uri="{FF2B5EF4-FFF2-40B4-BE49-F238E27FC236}">
              <a16:creationId xmlns:a16="http://schemas.microsoft.com/office/drawing/2014/main" id="{FCBDAFAB-9C38-4070-8D58-B849C7C418A8}"/>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6" name="Text Box 16">
          <a:extLst>
            <a:ext uri="{FF2B5EF4-FFF2-40B4-BE49-F238E27FC236}">
              <a16:creationId xmlns:a16="http://schemas.microsoft.com/office/drawing/2014/main" id="{D7CF141E-0368-4C54-9644-FA9D1BF00E8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7" name="Text Box 17">
          <a:extLst>
            <a:ext uri="{FF2B5EF4-FFF2-40B4-BE49-F238E27FC236}">
              <a16:creationId xmlns:a16="http://schemas.microsoft.com/office/drawing/2014/main" id="{3E7D5BDB-0C10-41D0-8773-4C67CF2215B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8" name="Text Box 18">
          <a:extLst>
            <a:ext uri="{FF2B5EF4-FFF2-40B4-BE49-F238E27FC236}">
              <a16:creationId xmlns:a16="http://schemas.microsoft.com/office/drawing/2014/main" id="{2347D4FF-4C29-4BC2-9DBA-FDAC82EE123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9" name="Text Box 19">
          <a:extLst>
            <a:ext uri="{FF2B5EF4-FFF2-40B4-BE49-F238E27FC236}">
              <a16:creationId xmlns:a16="http://schemas.microsoft.com/office/drawing/2014/main" id="{28E4203B-CD6C-43D6-8C74-541A6F91F972}"/>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86</xdr:row>
      <xdr:rowOff>504825</xdr:rowOff>
    </xdr:from>
    <xdr:ext cx="95250" cy="442269"/>
    <xdr:sp macro="" textlink="">
      <xdr:nvSpPr>
        <xdr:cNvPr id="3090" name="Text Box 15">
          <a:extLst>
            <a:ext uri="{FF2B5EF4-FFF2-40B4-BE49-F238E27FC236}">
              <a16:creationId xmlns:a16="http://schemas.microsoft.com/office/drawing/2014/main" id="{DF6432AC-20F3-4FC5-A733-B7F603EDFF6D}"/>
            </a:ext>
          </a:extLst>
        </xdr:cNvPr>
        <xdr:cNvSpPr txBox="1">
          <a:spLocks noChangeArrowheads="1"/>
        </xdr:cNvSpPr>
      </xdr:nvSpPr>
      <xdr:spPr bwMode="auto">
        <a:xfrm>
          <a:off x="14363700" y="37680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1" name="Text Box 16">
          <a:extLst>
            <a:ext uri="{FF2B5EF4-FFF2-40B4-BE49-F238E27FC236}">
              <a16:creationId xmlns:a16="http://schemas.microsoft.com/office/drawing/2014/main" id="{ACEEBE3A-5BF4-4C02-8BFF-5CE131FFC68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2" name="Text Box 17">
          <a:extLst>
            <a:ext uri="{FF2B5EF4-FFF2-40B4-BE49-F238E27FC236}">
              <a16:creationId xmlns:a16="http://schemas.microsoft.com/office/drawing/2014/main" id="{B17736DE-0E59-4FE8-9C75-27822D3E667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3" name="Text Box 18">
          <a:extLst>
            <a:ext uri="{FF2B5EF4-FFF2-40B4-BE49-F238E27FC236}">
              <a16:creationId xmlns:a16="http://schemas.microsoft.com/office/drawing/2014/main" id="{A493B4F3-8B46-4BD0-A367-1D989E84BDC6}"/>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4" name="Text Box 16">
          <a:extLst>
            <a:ext uri="{FF2B5EF4-FFF2-40B4-BE49-F238E27FC236}">
              <a16:creationId xmlns:a16="http://schemas.microsoft.com/office/drawing/2014/main" id="{4603F8FB-D28D-4CC7-A470-1933403469E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5" name="Text Box 17">
          <a:extLst>
            <a:ext uri="{FF2B5EF4-FFF2-40B4-BE49-F238E27FC236}">
              <a16:creationId xmlns:a16="http://schemas.microsoft.com/office/drawing/2014/main" id="{F1322F0B-4AA0-46AA-A369-FB0D0C164F3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6" name="Text Box 18">
          <a:extLst>
            <a:ext uri="{FF2B5EF4-FFF2-40B4-BE49-F238E27FC236}">
              <a16:creationId xmlns:a16="http://schemas.microsoft.com/office/drawing/2014/main" id="{DF41C4FA-6B0A-4C27-B3D1-91E956C9D9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7" name="Text Box 19">
          <a:extLst>
            <a:ext uri="{FF2B5EF4-FFF2-40B4-BE49-F238E27FC236}">
              <a16:creationId xmlns:a16="http://schemas.microsoft.com/office/drawing/2014/main" id="{8A2B89C7-EF27-46EA-A81F-50612EEE69A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8" name="Text Box 16">
          <a:extLst>
            <a:ext uri="{FF2B5EF4-FFF2-40B4-BE49-F238E27FC236}">
              <a16:creationId xmlns:a16="http://schemas.microsoft.com/office/drawing/2014/main" id="{ECF77056-EE01-43D2-96AF-4448D679747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9" name="Text Box 17">
          <a:extLst>
            <a:ext uri="{FF2B5EF4-FFF2-40B4-BE49-F238E27FC236}">
              <a16:creationId xmlns:a16="http://schemas.microsoft.com/office/drawing/2014/main" id="{FE527853-5968-4F2F-A744-8E4E7593959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00" name="Text Box 18">
          <a:extLst>
            <a:ext uri="{FF2B5EF4-FFF2-40B4-BE49-F238E27FC236}">
              <a16:creationId xmlns:a16="http://schemas.microsoft.com/office/drawing/2014/main" id="{8FFF181A-AC6D-49BF-87DE-D36068C0F05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01" name="Text Box 15">
          <a:extLst>
            <a:ext uri="{FF2B5EF4-FFF2-40B4-BE49-F238E27FC236}">
              <a16:creationId xmlns:a16="http://schemas.microsoft.com/office/drawing/2014/main" id="{4F4E893F-3075-49BE-9536-74E8946F628B}"/>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2" name="Text Box 16">
          <a:extLst>
            <a:ext uri="{FF2B5EF4-FFF2-40B4-BE49-F238E27FC236}">
              <a16:creationId xmlns:a16="http://schemas.microsoft.com/office/drawing/2014/main" id="{B3DB5574-D6D5-420C-BB45-D535488BB76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3" name="Text Box 17">
          <a:extLst>
            <a:ext uri="{FF2B5EF4-FFF2-40B4-BE49-F238E27FC236}">
              <a16:creationId xmlns:a16="http://schemas.microsoft.com/office/drawing/2014/main" id="{0459E5E0-53F5-47DC-B5E4-CC881B50D50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4" name="Text Box 18">
          <a:extLst>
            <a:ext uri="{FF2B5EF4-FFF2-40B4-BE49-F238E27FC236}">
              <a16:creationId xmlns:a16="http://schemas.microsoft.com/office/drawing/2014/main" id="{83CE088F-BA33-400B-8468-C12929B48B5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5" name="Text Box 19">
          <a:extLst>
            <a:ext uri="{FF2B5EF4-FFF2-40B4-BE49-F238E27FC236}">
              <a16:creationId xmlns:a16="http://schemas.microsoft.com/office/drawing/2014/main" id="{99C55179-D9B8-4E3E-8951-137167D8244A}"/>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6" name="Text Box 16">
          <a:extLst>
            <a:ext uri="{FF2B5EF4-FFF2-40B4-BE49-F238E27FC236}">
              <a16:creationId xmlns:a16="http://schemas.microsoft.com/office/drawing/2014/main" id="{9986E5A4-27FA-42FB-901A-D48CC719D6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7" name="Text Box 17">
          <a:extLst>
            <a:ext uri="{FF2B5EF4-FFF2-40B4-BE49-F238E27FC236}">
              <a16:creationId xmlns:a16="http://schemas.microsoft.com/office/drawing/2014/main" id="{51633729-1AAD-471D-8F98-D3E38D83DD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8" name="Text Box 18">
          <a:extLst>
            <a:ext uri="{FF2B5EF4-FFF2-40B4-BE49-F238E27FC236}">
              <a16:creationId xmlns:a16="http://schemas.microsoft.com/office/drawing/2014/main" id="{525FCFF4-23D3-4058-A668-0FE6AB0C334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9" name="Text Box 19">
          <a:extLst>
            <a:ext uri="{FF2B5EF4-FFF2-40B4-BE49-F238E27FC236}">
              <a16:creationId xmlns:a16="http://schemas.microsoft.com/office/drawing/2014/main" id="{D6622391-4558-4BAB-863A-3BB9FC43DC6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0" name="Text Box 16">
          <a:extLst>
            <a:ext uri="{FF2B5EF4-FFF2-40B4-BE49-F238E27FC236}">
              <a16:creationId xmlns:a16="http://schemas.microsoft.com/office/drawing/2014/main" id="{9E83C903-FA4B-4562-A9E6-7AFBAA835798}"/>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1" name="Text Box 17">
          <a:extLst>
            <a:ext uri="{FF2B5EF4-FFF2-40B4-BE49-F238E27FC236}">
              <a16:creationId xmlns:a16="http://schemas.microsoft.com/office/drawing/2014/main" id="{4B8D3610-40B8-44A4-84EA-7C67BA6C3E11}"/>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2" name="Text Box 18">
          <a:extLst>
            <a:ext uri="{FF2B5EF4-FFF2-40B4-BE49-F238E27FC236}">
              <a16:creationId xmlns:a16="http://schemas.microsoft.com/office/drawing/2014/main" id="{D25F026D-CFDC-455E-90FB-2E1F00B8D4D3}"/>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3" name="Text Box 19">
          <a:extLst>
            <a:ext uri="{FF2B5EF4-FFF2-40B4-BE49-F238E27FC236}">
              <a16:creationId xmlns:a16="http://schemas.microsoft.com/office/drawing/2014/main" id="{3DD4B968-3347-494C-BF26-7F1A06EA47ED}"/>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14" name="Text Box 15">
          <a:extLst>
            <a:ext uri="{FF2B5EF4-FFF2-40B4-BE49-F238E27FC236}">
              <a16:creationId xmlns:a16="http://schemas.microsoft.com/office/drawing/2014/main" id="{61AA25E4-EEFB-4CA6-87DF-BECF3DAE2874}"/>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5" name="Text Box 16">
          <a:extLst>
            <a:ext uri="{FF2B5EF4-FFF2-40B4-BE49-F238E27FC236}">
              <a16:creationId xmlns:a16="http://schemas.microsoft.com/office/drawing/2014/main" id="{4C8DF352-0F71-440C-A2B6-B25B5077974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6" name="Text Box 17">
          <a:extLst>
            <a:ext uri="{FF2B5EF4-FFF2-40B4-BE49-F238E27FC236}">
              <a16:creationId xmlns:a16="http://schemas.microsoft.com/office/drawing/2014/main" id="{71DE8630-E7C7-4FDE-9FDE-996727023D1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7" name="Text Box 18">
          <a:extLst>
            <a:ext uri="{FF2B5EF4-FFF2-40B4-BE49-F238E27FC236}">
              <a16:creationId xmlns:a16="http://schemas.microsoft.com/office/drawing/2014/main" id="{9179D5FE-FEB4-45D1-BDC3-24269344536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8" name="Text Box 19">
          <a:extLst>
            <a:ext uri="{FF2B5EF4-FFF2-40B4-BE49-F238E27FC236}">
              <a16:creationId xmlns:a16="http://schemas.microsoft.com/office/drawing/2014/main" id="{DE241918-4359-4D87-936F-954F1CF0437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19" name="Text Box 16">
          <a:extLst>
            <a:ext uri="{FF2B5EF4-FFF2-40B4-BE49-F238E27FC236}">
              <a16:creationId xmlns:a16="http://schemas.microsoft.com/office/drawing/2014/main" id="{0A1C8F7B-6B67-465D-964F-B7F78DDD5F7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20" name="Text Box 17">
          <a:extLst>
            <a:ext uri="{FF2B5EF4-FFF2-40B4-BE49-F238E27FC236}">
              <a16:creationId xmlns:a16="http://schemas.microsoft.com/office/drawing/2014/main" id="{840E3DA7-278C-4CE6-B8B0-367C6E0DD3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15875</xdr:rowOff>
    </xdr:from>
    <xdr:ext cx="95250" cy="171450"/>
    <xdr:sp macro="" textlink="">
      <xdr:nvSpPr>
        <xdr:cNvPr id="3121" name="Text Box 18">
          <a:extLst>
            <a:ext uri="{FF2B5EF4-FFF2-40B4-BE49-F238E27FC236}">
              <a16:creationId xmlns:a16="http://schemas.microsoft.com/office/drawing/2014/main" id="{AA24D30A-0988-4F22-B639-C863FD9B09F1}"/>
            </a:ext>
          </a:extLst>
        </xdr:cNvPr>
        <xdr:cNvSpPr txBox="1">
          <a:spLocks noChangeArrowheads="1"/>
        </xdr:cNvSpPr>
      </xdr:nvSpPr>
      <xdr:spPr bwMode="auto">
        <a:xfrm>
          <a:off x="14355762" y="38811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2" name="Text Box 16">
          <a:extLst>
            <a:ext uri="{FF2B5EF4-FFF2-40B4-BE49-F238E27FC236}">
              <a16:creationId xmlns:a16="http://schemas.microsoft.com/office/drawing/2014/main" id="{A2E7D681-9372-4947-8B4A-BD74ABF59EC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3" name="Text Box 17">
          <a:extLst>
            <a:ext uri="{FF2B5EF4-FFF2-40B4-BE49-F238E27FC236}">
              <a16:creationId xmlns:a16="http://schemas.microsoft.com/office/drawing/2014/main" id="{17058F9F-1EFE-4C76-8DBF-26B6A60F9E0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4" name="Text Box 18">
          <a:extLst>
            <a:ext uri="{FF2B5EF4-FFF2-40B4-BE49-F238E27FC236}">
              <a16:creationId xmlns:a16="http://schemas.microsoft.com/office/drawing/2014/main" id="{5FF26353-1E54-42CD-B309-4E9923F7799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5" name="Text Box 19">
          <a:extLst>
            <a:ext uri="{FF2B5EF4-FFF2-40B4-BE49-F238E27FC236}">
              <a16:creationId xmlns:a16="http://schemas.microsoft.com/office/drawing/2014/main" id="{33E64024-1D0E-4CC8-AE52-2461BDAC778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6" name="Text Box 16">
          <a:extLst>
            <a:ext uri="{FF2B5EF4-FFF2-40B4-BE49-F238E27FC236}">
              <a16:creationId xmlns:a16="http://schemas.microsoft.com/office/drawing/2014/main" id="{53341B20-11BC-4ED9-968C-E562AF26155B}"/>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27" name="Text Box 15">
          <a:extLst>
            <a:ext uri="{FF2B5EF4-FFF2-40B4-BE49-F238E27FC236}">
              <a16:creationId xmlns:a16="http://schemas.microsoft.com/office/drawing/2014/main" id="{5862A7C5-4A1C-4AB8-A07B-ED7EE2CA32D0}"/>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128" name="Text Box 15">
          <a:extLst>
            <a:ext uri="{FF2B5EF4-FFF2-40B4-BE49-F238E27FC236}">
              <a16:creationId xmlns:a16="http://schemas.microsoft.com/office/drawing/2014/main" id="{CDB54CC8-EE89-4A25-8BC2-8688DFD32182}"/>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29" name="Text Box 15">
          <a:extLst>
            <a:ext uri="{FF2B5EF4-FFF2-40B4-BE49-F238E27FC236}">
              <a16:creationId xmlns:a16="http://schemas.microsoft.com/office/drawing/2014/main" id="{D4DF6E92-624B-4024-B89F-F1FEE4EAEA89}"/>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30" name="Text Box 15">
          <a:extLst>
            <a:ext uri="{FF2B5EF4-FFF2-40B4-BE49-F238E27FC236}">
              <a16:creationId xmlns:a16="http://schemas.microsoft.com/office/drawing/2014/main" id="{6C1940E2-F9BF-4CD8-A8F8-2106808E4A17}"/>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31" name="Text Box 15">
          <a:extLst>
            <a:ext uri="{FF2B5EF4-FFF2-40B4-BE49-F238E27FC236}">
              <a16:creationId xmlns:a16="http://schemas.microsoft.com/office/drawing/2014/main" id="{1AF51776-5378-4A3C-A235-03E1CE65759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32" name="Text Box 15">
          <a:extLst>
            <a:ext uri="{FF2B5EF4-FFF2-40B4-BE49-F238E27FC236}">
              <a16:creationId xmlns:a16="http://schemas.microsoft.com/office/drawing/2014/main" id="{D23AE1D3-D82B-4F33-8DC7-142F8749E09D}"/>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33" name="Text Box 15">
          <a:extLst>
            <a:ext uri="{FF2B5EF4-FFF2-40B4-BE49-F238E27FC236}">
              <a16:creationId xmlns:a16="http://schemas.microsoft.com/office/drawing/2014/main" id="{68CA6B72-7EEC-4758-8A32-C02D74B4A8DE}"/>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4" name="Text Box 16">
          <a:extLst>
            <a:ext uri="{FF2B5EF4-FFF2-40B4-BE49-F238E27FC236}">
              <a16:creationId xmlns:a16="http://schemas.microsoft.com/office/drawing/2014/main" id="{83B142FF-0C04-4AA8-A188-FFD9787052A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5" name="Text Box 17">
          <a:extLst>
            <a:ext uri="{FF2B5EF4-FFF2-40B4-BE49-F238E27FC236}">
              <a16:creationId xmlns:a16="http://schemas.microsoft.com/office/drawing/2014/main" id="{5B4DB249-7693-43B3-8BD0-1DE8E1AA808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6" name="Text Box 18">
          <a:extLst>
            <a:ext uri="{FF2B5EF4-FFF2-40B4-BE49-F238E27FC236}">
              <a16:creationId xmlns:a16="http://schemas.microsoft.com/office/drawing/2014/main" id="{98D1AE2D-B608-457D-9DF8-015B6058385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7" name="Text Box 19">
          <a:extLst>
            <a:ext uri="{FF2B5EF4-FFF2-40B4-BE49-F238E27FC236}">
              <a16:creationId xmlns:a16="http://schemas.microsoft.com/office/drawing/2014/main" id="{FA180DCB-D66F-48AC-A400-87AECD7C149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8" name="Text Box 16">
          <a:extLst>
            <a:ext uri="{FF2B5EF4-FFF2-40B4-BE49-F238E27FC236}">
              <a16:creationId xmlns:a16="http://schemas.microsoft.com/office/drawing/2014/main" id="{9BF66161-ABF6-4C26-9090-6C95C5A8BD89}"/>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9" name="Text Box 17">
          <a:extLst>
            <a:ext uri="{FF2B5EF4-FFF2-40B4-BE49-F238E27FC236}">
              <a16:creationId xmlns:a16="http://schemas.microsoft.com/office/drawing/2014/main" id="{C1A36741-85CF-483D-AB22-FC53E4D833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0" name="Text Box 18">
          <a:extLst>
            <a:ext uri="{FF2B5EF4-FFF2-40B4-BE49-F238E27FC236}">
              <a16:creationId xmlns:a16="http://schemas.microsoft.com/office/drawing/2014/main" id="{0774A938-1E73-45E9-8514-3FE2CD5CAA0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1" name="Text Box 19">
          <a:extLst>
            <a:ext uri="{FF2B5EF4-FFF2-40B4-BE49-F238E27FC236}">
              <a16:creationId xmlns:a16="http://schemas.microsoft.com/office/drawing/2014/main" id="{033533CA-A80A-48E0-8389-65D1EFA67B9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2" name="Text Box 16">
          <a:extLst>
            <a:ext uri="{FF2B5EF4-FFF2-40B4-BE49-F238E27FC236}">
              <a16:creationId xmlns:a16="http://schemas.microsoft.com/office/drawing/2014/main" id="{FFC5F760-8BF5-4FA6-995B-D355D96EDACF}"/>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3" name="Text Box 17">
          <a:extLst>
            <a:ext uri="{FF2B5EF4-FFF2-40B4-BE49-F238E27FC236}">
              <a16:creationId xmlns:a16="http://schemas.microsoft.com/office/drawing/2014/main" id="{BA41FA45-0869-44BE-88B7-65238E69436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4" name="Text Box 18">
          <a:extLst>
            <a:ext uri="{FF2B5EF4-FFF2-40B4-BE49-F238E27FC236}">
              <a16:creationId xmlns:a16="http://schemas.microsoft.com/office/drawing/2014/main" id="{642B6BB7-F42A-4097-9890-E179E2E28D0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5" name="Text Box 19">
          <a:extLst>
            <a:ext uri="{FF2B5EF4-FFF2-40B4-BE49-F238E27FC236}">
              <a16:creationId xmlns:a16="http://schemas.microsoft.com/office/drawing/2014/main" id="{B1F5F306-56F2-4CAC-9CCB-9FDCBBA0B02B}"/>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46" name="Text Box 15">
          <a:extLst>
            <a:ext uri="{FF2B5EF4-FFF2-40B4-BE49-F238E27FC236}">
              <a16:creationId xmlns:a16="http://schemas.microsoft.com/office/drawing/2014/main" id="{4DDB03E6-55BD-4B7E-8EFC-08912036D65C}"/>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7" name="Text Box 16">
          <a:extLst>
            <a:ext uri="{FF2B5EF4-FFF2-40B4-BE49-F238E27FC236}">
              <a16:creationId xmlns:a16="http://schemas.microsoft.com/office/drawing/2014/main" id="{046BAF69-C887-4336-BE59-09CB5B96CA5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8" name="Text Box 17">
          <a:extLst>
            <a:ext uri="{FF2B5EF4-FFF2-40B4-BE49-F238E27FC236}">
              <a16:creationId xmlns:a16="http://schemas.microsoft.com/office/drawing/2014/main" id="{901143A4-B98B-4D19-B1DF-9454569733F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9" name="Text Box 18">
          <a:extLst>
            <a:ext uri="{FF2B5EF4-FFF2-40B4-BE49-F238E27FC236}">
              <a16:creationId xmlns:a16="http://schemas.microsoft.com/office/drawing/2014/main" id="{099800CF-0E03-4849-990C-0D448D6FE3F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50" name="Text Box 19">
          <a:extLst>
            <a:ext uri="{FF2B5EF4-FFF2-40B4-BE49-F238E27FC236}">
              <a16:creationId xmlns:a16="http://schemas.microsoft.com/office/drawing/2014/main" id="{22E06D9B-A12C-4DDC-948C-E421EDE16A5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1" name="Text Box 16">
          <a:extLst>
            <a:ext uri="{FF2B5EF4-FFF2-40B4-BE49-F238E27FC236}">
              <a16:creationId xmlns:a16="http://schemas.microsoft.com/office/drawing/2014/main" id="{46F250B8-4D73-4C5D-8293-74812E5E420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2" name="Text Box 17">
          <a:extLst>
            <a:ext uri="{FF2B5EF4-FFF2-40B4-BE49-F238E27FC236}">
              <a16:creationId xmlns:a16="http://schemas.microsoft.com/office/drawing/2014/main" id="{9D419346-5B54-4E4A-BD52-AE9EB80B88F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3" name="Text Box 18">
          <a:extLst>
            <a:ext uri="{FF2B5EF4-FFF2-40B4-BE49-F238E27FC236}">
              <a16:creationId xmlns:a16="http://schemas.microsoft.com/office/drawing/2014/main" id="{80BAC78B-C0D6-4A19-9450-769B9B5437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4" name="Text Box 16">
          <a:extLst>
            <a:ext uri="{FF2B5EF4-FFF2-40B4-BE49-F238E27FC236}">
              <a16:creationId xmlns:a16="http://schemas.microsoft.com/office/drawing/2014/main" id="{050C537D-045D-4510-99E8-D5BC2DDCA09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5" name="Text Box 17">
          <a:extLst>
            <a:ext uri="{FF2B5EF4-FFF2-40B4-BE49-F238E27FC236}">
              <a16:creationId xmlns:a16="http://schemas.microsoft.com/office/drawing/2014/main" id="{12811E7E-B956-418D-A655-8AA229BE50D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6" name="Text Box 18">
          <a:extLst>
            <a:ext uri="{FF2B5EF4-FFF2-40B4-BE49-F238E27FC236}">
              <a16:creationId xmlns:a16="http://schemas.microsoft.com/office/drawing/2014/main" id="{3D2C7EF6-4190-4721-925A-17A02E8CC63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7" name="Text Box 19">
          <a:extLst>
            <a:ext uri="{FF2B5EF4-FFF2-40B4-BE49-F238E27FC236}">
              <a16:creationId xmlns:a16="http://schemas.microsoft.com/office/drawing/2014/main" id="{0357D027-BC9B-45C6-9418-A777F7F4575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8" name="Text Box 16">
          <a:extLst>
            <a:ext uri="{FF2B5EF4-FFF2-40B4-BE49-F238E27FC236}">
              <a16:creationId xmlns:a16="http://schemas.microsoft.com/office/drawing/2014/main" id="{33251E71-08D0-493F-86A8-2055C73844C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9" name="Text Box 17">
          <a:extLst>
            <a:ext uri="{FF2B5EF4-FFF2-40B4-BE49-F238E27FC236}">
              <a16:creationId xmlns:a16="http://schemas.microsoft.com/office/drawing/2014/main" id="{5E82339D-138E-4967-BD5F-826DAEB61A1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0" name="Text Box 18">
          <a:extLst>
            <a:ext uri="{FF2B5EF4-FFF2-40B4-BE49-F238E27FC236}">
              <a16:creationId xmlns:a16="http://schemas.microsoft.com/office/drawing/2014/main" id="{0E4D74A6-32F7-4B0C-A425-500DBCF2B6D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1" name="Text Box 19">
          <a:extLst>
            <a:ext uri="{FF2B5EF4-FFF2-40B4-BE49-F238E27FC236}">
              <a16:creationId xmlns:a16="http://schemas.microsoft.com/office/drawing/2014/main" id="{5E9F1E40-FB0C-493F-B9BB-EDDBF48276E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162" name="Text Box 15">
          <a:extLst>
            <a:ext uri="{FF2B5EF4-FFF2-40B4-BE49-F238E27FC236}">
              <a16:creationId xmlns:a16="http://schemas.microsoft.com/office/drawing/2014/main" id="{020402F3-DFF2-47B2-94DD-9BE4A7D39947}"/>
            </a:ext>
          </a:extLst>
        </xdr:cNvPr>
        <xdr:cNvSpPr txBox="1">
          <a:spLocks noChangeArrowheads="1"/>
        </xdr:cNvSpPr>
      </xdr:nvSpPr>
      <xdr:spPr bwMode="auto">
        <a:xfrm>
          <a:off x="4743450" y="39166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63" name="Text Box 15">
          <a:extLst>
            <a:ext uri="{FF2B5EF4-FFF2-40B4-BE49-F238E27FC236}">
              <a16:creationId xmlns:a16="http://schemas.microsoft.com/office/drawing/2014/main" id="{4111059A-4CF0-46EC-A64F-72834D895576}"/>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64" name="Text Box 15">
          <a:extLst>
            <a:ext uri="{FF2B5EF4-FFF2-40B4-BE49-F238E27FC236}">
              <a16:creationId xmlns:a16="http://schemas.microsoft.com/office/drawing/2014/main" id="{6C64E12A-8A09-43BE-8133-6D52F12E7026}"/>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65" name="Text Box 15">
          <a:extLst>
            <a:ext uri="{FF2B5EF4-FFF2-40B4-BE49-F238E27FC236}">
              <a16:creationId xmlns:a16="http://schemas.microsoft.com/office/drawing/2014/main" id="{0F01CFA7-2BEE-4077-98C0-4218392CD60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66" name="Text Box 15">
          <a:extLst>
            <a:ext uri="{FF2B5EF4-FFF2-40B4-BE49-F238E27FC236}">
              <a16:creationId xmlns:a16="http://schemas.microsoft.com/office/drawing/2014/main" id="{2C4C01FF-178E-4E11-AD4B-9AA8DED07839}"/>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3167" name="Text Box 15">
          <a:extLst>
            <a:ext uri="{FF2B5EF4-FFF2-40B4-BE49-F238E27FC236}">
              <a16:creationId xmlns:a16="http://schemas.microsoft.com/office/drawing/2014/main" id="{8E91F88B-E828-4B08-A72F-39C3B26AF148}"/>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8" name="Text Box 16">
          <a:extLst>
            <a:ext uri="{FF2B5EF4-FFF2-40B4-BE49-F238E27FC236}">
              <a16:creationId xmlns:a16="http://schemas.microsoft.com/office/drawing/2014/main" id="{A53E947B-636D-45F9-AD46-535CFE7E4A8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9" name="Text Box 17">
          <a:extLst>
            <a:ext uri="{FF2B5EF4-FFF2-40B4-BE49-F238E27FC236}">
              <a16:creationId xmlns:a16="http://schemas.microsoft.com/office/drawing/2014/main" id="{347242B6-18C3-4577-95D5-C4B1FCFA398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0" name="Text Box 18">
          <a:extLst>
            <a:ext uri="{FF2B5EF4-FFF2-40B4-BE49-F238E27FC236}">
              <a16:creationId xmlns:a16="http://schemas.microsoft.com/office/drawing/2014/main" id="{0717CF00-2322-4743-ABC8-724D3A97B17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1" name="Text Box 19">
          <a:extLst>
            <a:ext uri="{FF2B5EF4-FFF2-40B4-BE49-F238E27FC236}">
              <a16:creationId xmlns:a16="http://schemas.microsoft.com/office/drawing/2014/main" id="{386F2465-5600-48ED-9255-42A83C3BD19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2" name="Text Box 16">
          <a:extLst>
            <a:ext uri="{FF2B5EF4-FFF2-40B4-BE49-F238E27FC236}">
              <a16:creationId xmlns:a16="http://schemas.microsoft.com/office/drawing/2014/main" id="{F2D6DC79-10CB-42AD-95B0-60B729224074}"/>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3" name="Text Box 17">
          <a:extLst>
            <a:ext uri="{FF2B5EF4-FFF2-40B4-BE49-F238E27FC236}">
              <a16:creationId xmlns:a16="http://schemas.microsoft.com/office/drawing/2014/main" id="{F16CBB8B-E8FF-4F8B-A604-0CE25280DEF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4" name="Text Box 18">
          <a:extLst>
            <a:ext uri="{FF2B5EF4-FFF2-40B4-BE49-F238E27FC236}">
              <a16:creationId xmlns:a16="http://schemas.microsoft.com/office/drawing/2014/main" id="{A7455805-4C57-489C-B14A-E37A774A757E}"/>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5" name="Text Box 19">
          <a:extLst>
            <a:ext uri="{FF2B5EF4-FFF2-40B4-BE49-F238E27FC236}">
              <a16:creationId xmlns:a16="http://schemas.microsoft.com/office/drawing/2014/main" id="{E110FE4A-DDBC-4F6A-B6CB-47739F7B01A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6" name="Text Box 16">
          <a:extLst>
            <a:ext uri="{FF2B5EF4-FFF2-40B4-BE49-F238E27FC236}">
              <a16:creationId xmlns:a16="http://schemas.microsoft.com/office/drawing/2014/main" id="{39024FF2-88FE-4E4C-A92B-7BA5344FE054}"/>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7" name="Text Box 17">
          <a:extLst>
            <a:ext uri="{FF2B5EF4-FFF2-40B4-BE49-F238E27FC236}">
              <a16:creationId xmlns:a16="http://schemas.microsoft.com/office/drawing/2014/main" id="{CEEA560E-275C-4DF8-B6EE-8512A04C8C07}"/>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8" name="Text Box 18">
          <a:extLst>
            <a:ext uri="{FF2B5EF4-FFF2-40B4-BE49-F238E27FC236}">
              <a16:creationId xmlns:a16="http://schemas.microsoft.com/office/drawing/2014/main" id="{B0FF52B3-D674-4BA3-9C8D-05E1A45B54E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9" name="Text Box 19">
          <a:extLst>
            <a:ext uri="{FF2B5EF4-FFF2-40B4-BE49-F238E27FC236}">
              <a16:creationId xmlns:a16="http://schemas.microsoft.com/office/drawing/2014/main" id="{C27F9428-2AE4-43D7-BB2E-0BD82A5060D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80" name="Text Box 15">
          <a:extLst>
            <a:ext uri="{FF2B5EF4-FFF2-40B4-BE49-F238E27FC236}">
              <a16:creationId xmlns:a16="http://schemas.microsoft.com/office/drawing/2014/main" id="{DF986AB8-8061-491E-8981-36A54C198C76}"/>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1" name="Text Box 16">
          <a:extLst>
            <a:ext uri="{FF2B5EF4-FFF2-40B4-BE49-F238E27FC236}">
              <a16:creationId xmlns:a16="http://schemas.microsoft.com/office/drawing/2014/main" id="{1753A401-AEC0-4323-A188-C4D29CE2EFD6}"/>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2" name="Text Box 17">
          <a:extLst>
            <a:ext uri="{FF2B5EF4-FFF2-40B4-BE49-F238E27FC236}">
              <a16:creationId xmlns:a16="http://schemas.microsoft.com/office/drawing/2014/main" id="{66BCD656-A32B-4DF1-8AA1-40FCACFFB8B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3" name="Text Box 18">
          <a:extLst>
            <a:ext uri="{FF2B5EF4-FFF2-40B4-BE49-F238E27FC236}">
              <a16:creationId xmlns:a16="http://schemas.microsoft.com/office/drawing/2014/main" id="{DE2E2F77-56E4-42BE-974A-79719D990EB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4" name="Text Box 19">
          <a:extLst>
            <a:ext uri="{FF2B5EF4-FFF2-40B4-BE49-F238E27FC236}">
              <a16:creationId xmlns:a16="http://schemas.microsoft.com/office/drawing/2014/main" id="{1A965486-5ED4-437F-BA39-0664789919D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92</xdr:row>
      <xdr:rowOff>504825</xdr:rowOff>
    </xdr:from>
    <xdr:ext cx="95250" cy="442269"/>
    <xdr:sp macro="" textlink="">
      <xdr:nvSpPr>
        <xdr:cNvPr id="3185" name="Text Box 15">
          <a:extLst>
            <a:ext uri="{FF2B5EF4-FFF2-40B4-BE49-F238E27FC236}">
              <a16:creationId xmlns:a16="http://schemas.microsoft.com/office/drawing/2014/main" id="{474C6ACE-4251-4EC2-96E8-EF0726E366AD}"/>
            </a:ext>
          </a:extLst>
        </xdr:cNvPr>
        <xdr:cNvSpPr txBox="1">
          <a:spLocks noChangeArrowheads="1"/>
        </xdr:cNvSpPr>
      </xdr:nvSpPr>
      <xdr:spPr bwMode="auto">
        <a:xfrm>
          <a:off x="14363700" y="39909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6" name="Text Box 16">
          <a:extLst>
            <a:ext uri="{FF2B5EF4-FFF2-40B4-BE49-F238E27FC236}">
              <a16:creationId xmlns:a16="http://schemas.microsoft.com/office/drawing/2014/main" id="{CC40FF0C-DB47-4184-AF53-EE44D4BA4F5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7" name="Text Box 17">
          <a:extLst>
            <a:ext uri="{FF2B5EF4-FFF2-40B4-BE49-F238E27FC236}">
              <a16:creationId xmlns:a16="http://schemas.microsoft.com/office/drawing/2014/main" id="{2944BC45-8A60-463D-B5CA-C63191552FC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8" name="Text Box 18">
          <a:extLst>
            <a:ext uri="{FF2B5EF4-FFF2-40B4-BE49-F238E27FC236}">
              <a16:creationId xmlns:a16="http://schemas.microsoft.com/office/drawing/2014/main" id="{2645DF99-AA34-4386-85EE-210738C6383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89" name="Text Box 16">
          <a:extLst>
            <a:ext uri="{FF2B5EF4-FFF2-40B4-BE49-F238E27FC236}">
              <a16:creationId xmlns:a16="http://schemas.microsoft.com/office/drawing/2014/main" id="{04EFF157-F44F-4725-92D1-2288C839B1A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0" name="Text Box 17">
          <a:extLst>
            <a:ext uri="{FF2B5EF4-FFF2-40B4-BE49-F238E27FC236}">
              <a16:creationId xmlns:a16="http://schemas.microsoft.com/office/drawing/2014/main" id="{D0CD8C09-00B2-46CD-A52F-06284C08927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1" name="Text Box 18">
          <a:extLst>
            <a:ext uri="{FF2B5EF4-FFF2-40B4-BE49-F238E27FC236}">
              <a16:creationId xmlns:a16="http://schemas.microsoft.com/office/drawing/2014/main" id="{285A4240-ED11-48D7-8274-0038D5C782B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2" name="Text Box 19">
          <a:extLst>
            <a:ext uri="{FF2B5EF4-FFF2-40B4-BE49-F238E27FC236}">
              <a16:creationId xmlns:a16="http://schemas.microsoft.com/office/drawing/2014/main" id="{509FE814-8819-49E5-B1FB-892A37CBE5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3" name="Text Box 16">
          <a:extLst>
            <a:ext uri="{FF2B5EF4-FFF2-40B4-BE49-F238E27FC236}">
              <a16:creationId xmlns:a16="http://schemas.microsoft.com/office/drawing/2014/main" id="{0507372D-E046-4FDE-A3CC-C1A6866797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4" name="Text Box 17">
          <a:extLst>
            <a:ext uri="{FF2B5EF4-FFF2-40B4-BE49-F238E27FC236}">
              <a16:creationId xmlns:a16="http://schemas.microsoft.com/office/drawing/2014/main" id="{F7190FC5-4DC4-4CA8-8C4F-63485B5855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5" name="Text Box 18">
          <a:extLst>
            <a:ext uri="{FF2B5EF4-FFF2-40B4-BE49-F238E27FC236}">
              <a16:creationId xmlns:a16="http://schemas.microsoft.com/office/drawing/2014/main" id="{BF4F0B2F-FF7B-4EEF-A4EB-B5AF2B02972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196" name="Text Box 15">
          <a:extLst>
            <a:ext uri="{FF2B5EF4-FFF2-40B4-BE49-F238E27FC236}">
              <a16:creationId xmlns:a16="http://schemas.microsoft.com/office/drawing/2014/main" id="{3040DA8A-63CC-4415-A229-57ECA1D9DD1C}"/>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7" name="Text Box 16">
          <a:extLst>
            <a:ext uri="{FF2B5EF4-FFF2-40B4-BE49-F238E27FC236}">
              <a16:creationId xmlns:a16="http://schemas.microsoft.com/office/drawing/2014/main" id="{6A474408-30BA-41E6-9A5F-6B17A848230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8" name="Text Box 17">
          <a:extLst>
            <a:ext uri="{FF2B5EF4-FFF2-40B4-BE49-F238E27FC236}">
              <a16:creationId xmlns:a16="http://schemas.microsoft.com/office/drawing/2014/main" id="{5ACBAD57-347C-48CC-BD09-E92460A28E9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9" name="Text Box 18">
          <a:extLst>
            <a:ext uri="{FF2B5EF4-FFF2-40B4-BE49-F238E27FC236}">
              <a16:creationId xmlns:a16="http://schemas.microsoft.com/office/drawing/2014/main" id="{B3C9D9E9-3161-4577-80F8-9D279A77D50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00" name="Text Box 19">
          <a:extLst>
            <a:ext uri="{FF2B5EF4-FFF2-40B4-BE49-F238E27FC236}">
              <a16:creationId xmlns:a16="http://schemas.microsoft.com/office/drawing/2014/main" id="{C7E36D48-106A-44EA-AC1F-2D98A105CC6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1" name="Text Box 16">
          <a:extLst>
            <a:ext uri="{FF2B5EF4-FFF2-40B4-BE49-F238E27FC236}">
              <a16:creationId xmlns:a16="http://schemas.microsoft.com/office/drawing/2014/main" id="{C5C8DC2F-DA02-4AF0-8B9D-FF567F281FD5}"/>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2" name="Text Box 17">
          <a:extLst>
            <a:ext uri="{FF2B5EF4-FFF2-40B4-BE49-F238E27FC236}">
              <a16:creationId xmlns:a16="http://schemas.microsoft.com/office/drawing/2014/main" id="{FBAAABEC-1400-49E1-A811-17F0916FE0A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3" name="Text Box 18">
          <a:extLst>
            <a:ext uri="{FF2B5EF4-FFF2-40B4-BE49-F238E27FC236}">
              <a16:creationId xmlns:a16="http://schemas.microsoft.com/office/drawing/2014/main" id="{A191CAD6-8F51-442A-A7C9-12585D728B1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4" name="Text Box 19">
          <a:extLst>
            <a:ext uri="{FF2B5EF4-FFF2-40B4-BE49-F238E27FC236}">
              <a16:creationId xmlns:a16="http://schemas.microsoft.com/office/drawing/2014/main" id="{008A1F64-8CE0-4080-8120-14FB89578A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5" name="Text Box 16">
          <a:extLst>
            <a:ext uri="{FF2B5EF4-FFF2-40B4-BE49-F238E27FC236}">
              <a16:creationId xmlns:a16="http://schemas.microsoft.com/office/drawing/2014/main" id="{FC2C986B-30DC-45EA-A264-0334A508B7A1}"/>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6" name="Text Box 17">
          <a:extLst>
            <a:ext uri="{FF2B5EF4-FFF2-40B4-BE49-F238E27FC236}">
              <a16:creationId xmlns:a16="http://schemas.microsoft.com/office/drawing/2014/main" id="{CFC57EB6-3049-47A7-A060-D878F896B4E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7" name="Text Box 18">
          <a:extLst>
            <a:ext uri="{FF2B5EF4-FFF2-40B4-BE49-F238E27FC236}">
              <a16:creationId xmlns:a16="http://schemas.microsoft.com/office/drawing/2014/main" id="{5ACC739A-F447-4457-A7CE-0424AB49168D}"/>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8" name="Text Box 19">
          <a:extLst>
            <a:ext uri="{FF2B5EF4-FFF2-40B4-BE49-F238E27FC236}">
              <a16:creationId xmlns:a16="http://schemas.microsoft.com/office/drawing/2014/main" id="{EFA928B5-8523-48E6-BA9F-DE0E0574188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09" name="Text Box 15">
          <a:extLst>
            <a:ext uri="{FF2B5EF4-FFF2-40B4-BE49-F238E27FC236}">
              <a16:creationId xmlns:a16="http://schemas.microsoft.com/office/drawing/2014/main" id="{F0E51607-C27B-4E40-873C-5F1E77F520B1}"/>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0" name="Text Box 16">
          <a:extLst>
            <a:ext uri="{FF2B5EF4-FFF2-40B4-BE49-F238E27FC236}">
              <a16:creationId xmlns:a16="http://schemas.microsoft.com/office/drawing/2014/main" id="{9C3115D9-CCC7-4F53-B4B6-9AD97E0496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1" name="Text Box 17">
          <a:extLst>
            <a:ext uri="{FF2B5EF4-FFF2-40B4-BE49-F238E27FC236}">
              <a16:creationId xmlns:a16="http://schemas.microsoft.com/office/drawing/2014/main" id="{40464595-6185-4551-BEDC-F5E535EBF82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2" name="Text Box 18">
          <a:extLst>
            <a:ext uri="{FF2B5EF4-FFF2-40B4-BE49-F238E27FC236}">
              <a16:creationId xmlns:a16="http://schemas.microsoft.com/office/drawing/2014/main" id="{4248BD12-7E26-496D-9023-5FE1CDFFCF2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3" name="Text Box 19">
          <a:extLst>
            <a:ext uri="{FF2B5EF4-FFF2-40B4-BE49-F238E27FC236}">
              <a16:creationId xmlns:a16="http://schemas.microsoft.com/office/drawing/2014/main" id="{A32740B3-A7C8-4065-8941-762197914D7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4" name="Text Box 16">
          <a:extLst>
            <a:ext uri="{FF2B5EF4-FFF2-40B4-BE49-F238E27FC236}">
              <a16:creationId xmlns:a16="http://schemas.microsoft.com/office/drawing/2014/main" id="{B1FFAF3F-AE92-4FE2-A7A5-A86E25D3292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5" name="Text Box 17">
          <a:extLst>
            <a:ext uri="{FF2B5EF4-FFF2-40B4-BE49-F238E27FC236}">
              <a16:creationId xmlns:a16="http://schemas.microsoft.com/office/drawing/2014/main" id="{3A8E00DA-342B-485A-8911-FCDA0195D258}"/>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15875</xdr:rowOff>
    </xdr:from>
    <xdr:ext cx="95250" cy="171450"/>
    <xdr:sp macro="" textlink="">
      <xdr:nvSpPr>
        <xdr:cNvPr id="3216" name="Text Box 18">
          <a:extLst>
            <a:ext uri="{FF2B5EF4-FFF2-40B4-BE49-F238E27FC236}">
              <a16:creationId xmlns:a16="http://schemas.microsoft.com/office/drawing/2014/main" id="{AF2D8293-2868-49BA-9EE2-584E42CD3019}"/>
            </a:ext>
          </a:extLst>
        </xdr:cNvPr>
        <xdr:cNvSpPr txBox="1">
          <a:spLocks noChangeArrowheads="1"/>
        </xdr:cNvSpPr>
      </xdr:nvSpPr>
      <xdr:spPr bwMode="auto">
        <a:xfrm>
          <a:off x="14355762" y="41040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7" name="Text Box 16">
          <a:extLst>
            <a:ext uri="{FF2B5EF4-FFF2-40B4-BE49-F238E27FC236}">
              <a16:creationId xmlns:a16="http://schemas.microsoft.com/office/drawing/2014/main" id="{4D5EC5C1-D303-410A-B598-3266E1C2922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8" name="Text Box 17">
          <a:extLst>
            <a:ext uri="{FF2B5EF4-FFF2-40B4-BE49-F238E27FC236}">
              <a16:creationId xmlns:a16="http://schemas.microsoft.com/office/drawing/2014/main" id="{6C795ACA-79CB-48BF-B6BB-AD5850AC58C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9" name="Text Box 18">
          <a:extLst>
            <a:ext uri="{FF2B5EF4-FFF2-40B4-BE49-F238E27FC236}">
              <a16:creationId xmlns:a16="http://schemas.microsoft.com/office/drawing/2014/main" id="{1CE661F7-4340-467B-96BB-2E3750ED8BF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0" name="Text Box 19">
          <a:extLst>
            <a:ext uri="{FF2B5EF4-FFF2-40B4-BE49-F238E27FC236}">
              <a16:creationId xmlns:a16="http://schemas.microsoft.com/office/drawing/2014/main" id="{92CD9F54-B206-46C6-8306-30E1B43175F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1" name="Text Box 16">
          <a:extLst>
            <a:ext uri="{FF2B5EF4-FFF2-40B4-BE49-F238E27FC236}">
              <a16:creationId xmlns:a16="http://schemas.microsoft.com/office/drawing/2014/main" id="{6976C3D1-C072-4B0B-9CB0-62CD4AF0824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2" name="Text Box 15">
          <a:extLst>
            <a:ext uri="{FF2B5EF4-FFF2-40B4-BE49-F238E27FC236}">
              <a16:creationId xmlns:a16="http://schemas.microsoft.com/office/drawing/2014/main" id="{DB48EFB6-8AD5-4375-8666-B233CAFA5C58}"/>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223" name="Text Box 15">
          <a:extLst>
            <a:ext uri="{FF2B5EF4-FFF2-40B4-BE49-F238E27FC236}">
              <a16:creationId xmlns:a16="http://schemas.microsoft.com/office/drawing/2014/main" id="{01851F2E-D5FA-454E-AE0B-4F8E9AF2C288}"/>
            </a:ext>
          </a:extLst>
        </xdr:cNvPr>
        <xdr:cNvSpPr txBox="1">
          <a:spLocks noChangeArrowheads="1"/>
        </xdr:cNvSpPr>
      </xdr:nvSpPr>
      <xdr:spPr bwMode="auto">
        <a:xfrm>
          <a:off x="4743450" y="41395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24" name="Text Box 15">
          <a:extLst>
            <a:ext uri="{FF2B5EF4-FFF2-40B4-BE49-F238E27FC236}">
              <a16:creationId xmlns:a16="http://schemas.microsoft.com/office/drawing/2014/main" id="{6741F242-5EE6-49A1-9985-E63B434E0219}"/>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25" name="Text Box 15">
          <a:extLst>
            <a:ext uri="{FF2B5EF4-FFF2-40B4-BE49-F238E27FC236}">
              <a16:creationId xmlns:a16="http://schemas.microsoft.com/office/drawing/2014/main" id="{52C8C1F3-D58B-4394-966E-5522CF6EE6E3}"/>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26" name="Text Box 15">
          <a:extLst>
            <a:ext uri="{FF2B5EF4-FFF2-40B4-BE49-F238E27FC236}">
              <a16:creationId xmlns:a16="http://schemas.microsoft.com/office/drawing/2014/main" id="{1EFEE5AB-FAAE-458F-8803-A2B13BC1704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27" name="Text Box 15">
          <a:extLst>
            <a:ext uri="{FF2B5EF4-FFF2-40B4-BE49-F238E27FC236}">
              <a16:creationId xmlns:a16="http://schemas.microsoft.com/office/drawing/2014/main" id="{80F98C45-AEE9-48BA-86D9-59BB077E0C3B}"/>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8" name="Text Box 15">
          <a:extLst>
            <a:ext uri="{FF2B5EF4-FFF2-40B4-BE49-F238E27FC236}">
              <a16:creationId xmlns:a16="http://schemas.microsoft.com/office/drawing/2014/main" id="{9FF12304-FCE9-4174-AF56-91911C33A849}"/>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29" name="Text Box 16">
          <a:extLst>
            <a:ext uri="{FF2B5EF4-FFF2-40B4-BE49-F238E27FC236}">
              <a16:creationId xmlns:a16="http://schemas.microsoft.com/office/drawing/2014/main" id="{B2EE63E9-71DE-4184-885B-2CC52E4C0D9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0" name="Text Box 17">
          <a:extLst>
            <a:ext uri="{FF2B5EF4-FFF2-40B4-BE49-F238E27FC236}">
              <a16:creationId xmlns:a16="http://schemas.microsoft.com/office/drawing/2014/main" id="{613681DD-87BE-4C42-BB82-35DE839C26F9}"/>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1" name="Text Box 18">
          <a:extLst>
            <a:ext uri="{FF2B5EF4-FFF2-40B4-BE49-F238E27FC236}">
              <a16:creationId xmlns:a16="http://schemas.microsoft.com/office/drawing/2014/main" id="{BA7D2176-9A0B-4F10-BEAA-2DA2420E023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2" name="Text Box 19">
          <a:extLst>
            <a:ext uri="{FF2B5EF4-FFF2-40B4-BE49-F238E27FC236}">
              <a16:creationId xmlns:a16="http://schemas.microsoft.com/office/drawing/2014/main" id="{F7D07049-8BD6-47F3-977C-565AC5E9280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3" name="Text Box 16">
          <a:extLst>
            <a:ext uri="{FF2B5EF4-FFF2-40B4-BE49-F238E27FC236}">
              <a16:creationId xmlns:a16="http://schemas.microsoft.com/office/drawing/2014/main" id="{BC21AABA-1F26-4F4C-B061-3B98E9F6897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4" name="Text Box 17">
          <a:extLst>
            <a:ext uri="{FF2B5EF4-FFF2-40B4-BE49-F238E27FC236}">
              <a16:creationId xmlns:a16="http://schemas.microsoft.com/office/drawing/2014/main" id="{2063DDB2-D414-4914-93EE-E64D522A549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5" name="Text Box 18">
          <a:extLst>
            <a:ext uri="{FF2B5EF4-FFF2-40B4-BE49-F238E27FC236}">
              <a16:creationId xmlns:a16="http://schemas.microsoft.com/office/drawing/2014/main" id="{D0035E9F-9AE7-4780-A069-924241DF036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6" name="Text Box 19">
          <a:extLst>
            <a:ext uri="{FF2B5EF4-FFF2-40B4-BE49-F238E27FC236}">
              <a16:creationId xmlns:a16="http://schemas.microsoft.com/office/drawing/2014/main" id="{DE51035A-395F-481A-9814-F1A007C27E8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7" name="Text Box 16">
          <a:extLst>
            <a:ext uri="{FF2B5EF4-FFF2-40B4-BE49-F238E27FC236}">
              <a16:creationId xmlns:a16="http://schemas.microsoft.com/office/drawing/2014/main" id="{04F98C17-D2C4-4B5B-AA4C-49D9E5AC17C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8" name="Text Box 17">
          <a:extLst>
            <a:ext uri="{FF2B5EF4-FFF2-40B4-BE49-F238E27FC236}">
              <a16:creationId xmlns:a16="http://schemas.microsoft.com/office/drawing/2014/main" id="{FC1DD8C2-551E-412E-B5ED-E6E69F440344}"/>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9" name="Text Box 18">
          <a:extLst>
            <a:ext uri="{FF2B5EF4-FFF2-40B4-BE49-F238E27FC236}">
              <a16:creationId xmlns:a16="http://schemas.microsoft.com/office/drawing/2014/main" id="{D5AE4504-B0E4-4275-997C-D919EEEBFE7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40" name="Text Box 19">
          <a:extLst>
            <a:ext uri="{FF2B5EF4-FFF2-40B4-BE49-F238E27FC236}">
              <a16:creationId xmlns:a16="http://schemas.microsoft.com/office/drawing/2014/main" id="{92EB5C38-6142-489D-826C-4A1C345C8E7F}"/>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41" name="Text Box 15">
          <a:extLst>
            <a:ext uri="{FF2B5EF4-FFF2-40B4-BE49-F238E27FC236}">
              <a16:creationId xmlns:a16="http://schemas.microsoft.com/office/drawing/2014/main" id="{56AC21C0-1A52-4C85-BE9F-FA5A0355623E}"/>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2" name="Text Box 16">
          <a:extLst>
            <a:ext uri="{FF2B5EF4-FFF2-40B4-BE49-F238E27FC236}">
              <a16:creationId xmlns:a16="http://schemas.microsoft.com/office/drawing/2014/main" id="{447A86B5-2871-49FE-A729-5BCD5D5417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3" name="Text Box 17">
          <a:extLst>
            <a:ext uri="{FF2B5EF4-FFF2-40B4-BE49-F238E27FC236}">
              <a16:creationId xmlns:a16="http://schemas.microsoft.com/office/drawing/2014/main" id="{69A1F14A-A648-4802-81FA-7AE537E9D6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4" name="Text Box 18">
          <a:extLst>
            <a:ext uri="{FF2B5EF4-FFF2-40B4-BE49-F238E27FC236}">
              <a16:creationId xmlns:a16="http://schemas.microsoft.com/office/drawing/2014/main" id="{7157CDBC-0649-415E-B2E2-D600936F521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5" name="Text Box 19">
          <a:extLst>
            <a:ext uri="{FF2B5EF4-FFF2-40B4-BE49-F238E27FC236}">
              <a16:creationId xmlns:a16="http://schemas.microsoft.com/office/drawing/2014/main" id="{B0DD86B2-BE5D-467E-B059-50A2E8B28ED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6" name="Text Box 16">
          <a:extLst>
            <a:ext uri="{FF2B5EF4-FFF2-40B4-BE49-F238E27FC236}">
              <a16:creationId xmlns:a16="http://schemas.microsoft.com/office/drawing/2014/main" id="{FB053AB9-9841-4133-8FE8-89030B6E6EA2}"/>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7" name="Text Box 17">
          <a:extLst>
            <a:ext uri="{FF2B5EF4-FFF2-40B4-BE49-F238E27FC236}">
              <a16:creationId xmlns:a16="http://schemas.microsoft.com/office/drawing/2014/main" id="{0AD3A44B-0981-4CCC-9EB1-C9C32637A87B}"/>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8" name="Text Box 18">
          <a:extLst>
            <a:ext uri="{FF2B5EF4-FFF2-40B4-BE49-F238E27FC236}">
              <a16:creationId xmlns:a16="http://schemas.microsoft.com/office/drawing/2014/main" id="{3EDE5502-174F-41BE-9238-BC8CF83401B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49" name="Text Box 16">
          <a:extLst>
            <a:ext uri="{FF2B5EF4-FFF2-40B4-BE49-F238E27FC236}">
              <a16:creationId xmlns:a16="http://schemas.microsoft.com/office/drawing/2014/main" id="{C4FE75B8-BA88-4439-A7AB-A248BC9C8E8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0" name="Text Box 17">
          <a:extLst>
            <a:ext uri="{FF2B5EF4-FFF2-40B4-BE49-F238E27FC236}">
              <a16:creationId xmlns:a16="http://schemas.microsoft.com/office/drawing/2014/main" id="{E387B4FF-343B-4307-BD69-F5391AAEDFC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1" name="Text Box 18">
          <a:extLst>
            <a:ext uri="{FF2B5EF4-FFF2-40B4-BE49-F238E27FC236}">
              <a16:creationId xmlns:a16="http://schemas.microsoft.com/office/drawing/2014/main" id="{FB67180E-CD0D-450D-A312-08D74C37D4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2" name="Text Box 19">
          <a:extLst>
            <a:ext uri="{FF2B5EF4-FFF2-40B4-BE49-F238E27FC236}">
              <a16:creationId xmlns:a16="http://schemas.microsoft.com/office/drawing/2014/main" id="{100DD900-AC2E-4D39-A778-60A502911187}"/>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3" name="Text Box 16">
          <a:extLst>
            <a:ext uri="{FF2B5EF4-FFF2-40B4-BE49-F238E27FC236}">
              <a16:creationId xmlns:a16="http://schemas.microsoft.com/office/drawing/2014/main" id="{A622D277-C62F-430A-AED8-29642D62EB6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4" name="Text Box 17">
          <a:extLst>
            <a:ext uri="{FF2B5EF4-FFF2-40B4-BE49-F238E27FC236}">
              <a16:creationId xmlns:a16="http://schemas.microsoft.com/office/drawing/2014/main" id="{CA52D3B9-1119-4597-A92C-389F956C5999}"/>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5" name="Text Box 18">
          <a:extLst>
            <a:ext uri="{FF2B5EF4-FFF2-40B4-BE49-F238E27FC236}">
              <a16:creationId xmlns:a16="http://schemas.microsoft.com/office/drawing/2014/main" id="{2E5F361C-A37D-40A2-B94E-FEB09400201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6" name="Text Box 19">
          <a:extLst>
            <a:ext uri="{FF2B5EF4-FFF2-40B4-BE49-F238E27FC236}">
              <a16:creationId xmlns:a16="http://schemas.microsoft.com/office/drawing/2014/main" id="{4FA1BFEF-1C16-482D-B4CD-FE767122F54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257" name="Text Box 15">
          <a:extLst>
            <a:ext uri="{FF2B5EF4-FFF2-40B4-BE49-F238E27FC236}">
              <a16:creationId xmlns:a16="http://schemas.microsoft.com/office/drawing/2014/main" id="{F72F45B9-2A01-416E-9444-3070AB14D0EB}"/>
            </a:ext>
          </a:extLst>
        </xdr:cNvPr>
        <xdr:cNvSpPr txBox="1">
          <a:spLocks noChangeArrowheads="1"/>
        </xdr:cNvSpPr>
      </xdr:nvSpPr>
      <xdr:spPr bwMode="auto">
        <a:xfrm>
          <a:off x="4743450" y="41395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58" name="Text Box 15">
          <a:extLst>
            <a:ext uri="{FF2B5EF4-FFF2-40B4-BE49-F238E27FC236}">
              <a16:creationId xmlns:a16="http://schemas.microsoft.com/office/drawing/2014/main" id="{05C8AEBD-F2B1-46A6-B662-3D44AD667338}"/>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59" name="Text Box 15">
          <a:extLst>
            <a:ext uri="{FF2B5EF4-FFF2-40B4-BE49-F238E27FC236}">
              <a16:creationId xmlns:a16="http://schemas.microsoft.com/office/drawing/2014/main" id="{402A459B-4909-45DA-AD58-CB15EBAD269A}"/>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60" name="Text Box 15">
          <a:extLst>
            <a:ext uri="{FF2B5EF4-FFF2-40B4-BE49-F238E27FC236}">
              <a16:creationId xmlns:a16="http://schemas.microsoft.com/office/drawing/2014/main" id="{3136B6A2-EA2B-4B50-A6ED-DFB2F752DAB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61" name="Text Box 15">
          <a:extLst>
            <a:ext uri="{FF2B5EF4-FFF2-40B4-BE49-F238E27FC236}">
              <a16:creationId xmlns:a16="http://schemas.microsoft.com/office/drawing/2014/main" id="{A8B8A4EB-3A6C-41CB-A219-EA13CC878B4A}"/>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213632"/>
    <xdr:sp macro="" textlink="">
      <xdr:nvSpPr>
        <xdr:cNvPr id="3262" name="Text Box 15">
          <a:extLst>
            <a:ext uri="{FF2B5EF4-FFF2-40B4-BE49-F238E27FC236}">
              <a16:creationId xmlns:a16="http://schemas.microsoft.com/office/drawing/2014/main" id="{E052EE9E-82C7-43C5-AFC3-22425A1671DF}"/>
            </a:ext>
          </a:extLst>
        </xdr:cNvPr>
        <xdr:cNvSpPr txBox="1">
          <a:spLocks noChangeArrowheads="1"/>
        </xdr:cNvSpPr>
      </xdr:nvSpPr>
      <xdr:spPr bwMode="auto">
        <a:xfrm>
          <a:off x="1436370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3" name="Text Box 16">
          <a:extLst>
            <a:ext uri="{FF2B5EF4-FFF2-40B4-BE49-F238E27FC236}">
              <a16:creationId xmlns:a16="http://schemas.microsoft.com/office/drawing/2014/main" id="{1149569E-247C-4A47-BEFB-CDC7BBD52A26}"/>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4" name="Text Box 17">
          <a:extLst>
            <a:ext uri="{FF2B5EF4-FFF2-40B4-BE49-F238E27FC236}">
              <a16:creationId xmlns:a16="http://schemas.microsoft.com/office/drawing/2014/main" id="{38BDE073-B1A5-41DF-89A2-42A95E1CA5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5" name="Text Box 18">
          <a:extLst>
            <a:ext uri="{FF2B5EF4-FFF2-40B4-BE49-F238E27FC236}">
              <a16:creationId xmlns:a16="http://schemas.microsoft.com/office/drawing/2014/main" id="{56B2F53C-A831-47CD-9A48-AD47394A085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6" name="Text Box 19">
          <a:extLst>
            <a:ext uri="{FF2B5EF4-FFF2-40B4-BE49-F238E27FC236}">
              <a16:creationId xmlns:a16="http://schemas.microsoft.com/office/drawing/2014/main" id="{A77CC3F2-EC53-4BE6-942C-65520ECCCA3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7" name="Text Box 16">
          <a:extLst>
            <a:ext uri="{FF2B5EF4-FFF2-40B4-BE49-F238E27FC236}">
              <a16:creationId xmlns:a16="http://schemas.microsoft.com/office/drawing/2014/main" id="{5EB6BD94-D264-471E-9712-4D560B99EF1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8" name="Text Box 17">
          <a:extLst>
            <a:ext uri="{FF2B5EF4-FFF2-40B4-BE49-F238E27FC236}">
              <a16:creationId xmlns:a16="http://schemas.microsoft.com/office/drawing/2014/main" id="{D2DCA86B-131C-4BFA-9E9C-4216B5CEAEF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9" name="Text Box 18">
          <a:extLst>
            <a:ext uri="{FF2B5EF4-FFF2-40B4-BE49-F238E27FC236}">
              <a16:creationId xmlns:a16="http://schemas.microsoft.com/office/drawing/2014/main" id="{31E5E0D0-0F40-40E3-9DDD-F813F69EB76F}"/>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70" name="Text Box 19">
          <a:extLst>
            <a:ext uri="{FF2B5EF4-FFF2-40B4-BE49-F238E27FC236}">
              <a16:creationId xmlns:a16="http://schemas.microsoft.com/office/drawing/2014/main" id="{B11C1E31-F1D9-43B0-8D04-BE94BAD86C91}"/>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1" name="Text Box 16">
          <a:extLst>
            <a:ext uri="{FF2B5EF4-FFF2-40B4-BE49-F238E27FC236}">
              <a16:creationId xmlns:a16="http://schemas.microsoft.com/office/drawing/2014/main" id="{DD60465C-D14E-4941-8A4A-A14DF6DC528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2" name="Text Box 17">
          <a:extLst>
            <a:ext uri="{FF2B5EF4-FFF2-40B4-BE49-F238E27FC236}">
              <a16:creationId xmlns:a16="http://schemas.microsoft.com/office/drawing/2014/main" id="{89DFF536-62FB-43F6-8143-4E17A1B6B57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3" name="Text Box 18">
          <a:extLst>
            <a:ext uri="{FF2B5EF4-FFF2-40B4-BE49-F238E27FC236}">
              <a16:creationId xmlns:a16="http://schemas.microsoft.com/office/drawing/2014/main" id="{03ED57E3-1BA9-41B0-9B23-418007DC4281}"/>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4" name="Text Box 19">
          <a:extLst>
            <a:ext uri="{FF2B5EF4-FFF2-40B4-BE49-F238E27FC236}">
              <a16:creationId xmlns:a16="http://schemas.microsoft.com/office/drawing/2014/main" id="{3BD6C543-584D-4B21-A4D8-A60B8A48045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75" name="Text Box 15">
          <a:extLst>
            <a:ext uri="{FF2B5EF4-FFF2-40B4-BE49-F238E27FC236}">
              <a16:creationId xmlns:a16="http://schemas.microsoft.com/office/drawing/2014/main" id="{C7AD170C-7868-4D3D-8962-ED7074FF91BF}"/>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6" name="Text Box 16">
          <a:extLst>
            <a:ext uri="{FF2B5EF4-FFF2-40B4-BE49-F238E27FC236}">
              <a16:creationId xmlns:a16="http://schemas.microsoft.com/office/drawing/2014/main" id="{7D4F3E3B-76E0-4C4B-B9C6-53709B75C61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7" name="Text Box 17">
          <a:extLst>
            <a:ext uri="{FF2B5EF4-FFF2-40B4-BE49-F238E27FC236}">
              <a16:creationId xmlns:a16="http://schemas.microsoft.com/office/drawing/2014/main" id="{D6B0C844-DE17-40D3-A08D-010E2C733212}"/>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8" name="Text Box 18">
          <a:extLst>
            <a:ext uri="{FF2B5EF4-FFF2-40B4-BE49-F238E27FC236}">
              <a16:creationId xmlns:a16="http://schemas.microsoft.com/office/drawing/2014/main" id="{1C15FCF8-95A9-40BF-99A6-2E725091BD4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9" name="Text Box 19">
          <a:extLst>
            <a:ext uri="{FF2B5EF4-FFF2-40B4-BE49-F238E27FC236}">
              <a16:creationId xmlns:a16="http://schemas.microsoft.com/office/drawing/2014/main" id="{7B4B53FD-D898-4061-8CDE-71C7DE72922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98</xdr:row>
      <xdr:rowOff>504825</xdr:rowOff>
    </xdr:from>
    <xdr:ext cx="95250" cy="442269"/>
    <xdr:sp macro="" textlink="">
      <xdr:nvSpPr>
        <xdr:cNvPr id="3280" name="Text Box 15">
          <a:extLst>
            <a:ext uri="{FF2B5EF4-FFF2-40B4-BE49-F238E27FC236}">
              <a16:creationId xmlns:a16="http://schemas.microsoft.com/office/drawing/2014/main" id="{073720CB-1870-4B64-A450-596551DF40F4}"/>
            </a:ext>
          </a:extLst>
        </xdr:cNvPr>
        <xdr:cNvSpPr txBox="1">
          <a:spLocks noChangeArrowheads="1"/>
        </xdr:cNvSpPr>
      </xdr:nvSpPr>
      <xdr:spPr bwMode="auto">
        <a:xfrm>
          <a:off x="14363700" y="4213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1" name="Text Box 16">
          <a:extLst>
            <a:ext uri="{FF2B5EF4-FFF2-40B4-BE49-F238E27FC236}">
              <a16:creationId xmlns:a16="http://schemas.microsoft.com/office/drawing/2014/main" id="{3388D794-D2DC-4751-B6BC-86798F9C252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2" name="Text Box 17">
          <a:extLst>
            <a:ext uri="{FF2B5EF4-FFF2-40B4-BE49-F238E27FC236}">
              <a16:creationId xmlns:a16="http://schemas.microsoft.com/office/drawing/2014/main" id="{79CEB9A2-E0D1-40C2-98DD-537AB6E7394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3" name="Text Box 18">
          <a:extLst>
            <a:ext uri="{FF2B5EF4-FFF2-40B4-BE49-F238E27FC236}">
              <a16:creationId xmlns:a16="http://schemas.microsoft.com/office/drawing/2014/main" id="{0A48E4EE-1D4C-4402-9CA7-990689B0195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4" name="Text Box 16">
          <a:extLst>
            <a:ext uri="{FF2B5EF4-FFF2-40B4-BE49-F238E27FC236}">
              <a16:creationId xmlns:a16="http://schemas.microsoft.com/office/drawing/2014/main" id="{51568AF3-3188-4129-A0E3-6EC22CBC7F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5" name="Text Box 17">
          <a:extLst>
            <a:ext uri="{FF2B5EF4-FFF2-40B4-BE49-F238E27FC236}">
              <a16:creationId xmlns:a16="http://schemas.microsoft.com/office/drawing/2014/main" id="{6E445375-B441-4D03-AC92-7DCEDE368E8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6" name="Text Box 18">
          <a:extLst>
            <a:ext uri="{FF2B5EF4-FFF2-40B4-BE49-F238E27FC236}">
              <a16:creationId xmlns:a16="http://schemas.microsoft.com/office/drawing/2014/main" id="{8F14D1EE-71FE-48E9-9F7A-FCE1492A50B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7" name="Text Box 19">
          <a:extLst>
            <a:ext uri="{FF2B5EF4-FFF2-40B4-BE49-F238E27FC236}">
              <a16:creationId xmlns:a16="http://schemas.microsoft.com/office/drawing/2014/main" id="{9A25878F-618B-482F-9751-58CA28AE2B9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8" name="Text Box 16">
          <a:extLst>
            <a:ext uri="{FF2B5EF4-FFF2-40B4-BE49-F238E27FC236}">
              <a16:creationId xmlns:a16="http://schemas.microsoft.com/office/drawing/2014/main" id="{013CBD69-BC87-4410-80DE-B9562E22497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9" name="Text Box 17">
          <a:extLst>
            <a:ext uri="{FF2B5EF4-FFF2-40B4-BE49-F238E27FC236}">
              <a16:creationId xmlns:a16="http://schemas.microsoft.com/office/drawing/2014/main" id="{CF37DCE0-5F73-489F-B634-B8633495E49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90" name="Text Box 18">
          <a:extLst>
            <a:ext uri="{FF2B5EF4-FFF2-40B4-BE49-F238E27FC236}">
              <a16:creationId xmlns:a16="http://schemas.microsoft.com/office/drawing/2014/main" id="{05B7C6EF-76DF-49F0-B4CA-AF3F08DA10B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291" name="Text Box 15">
          <a:extLst>
            <a:ext uri="{FF2B5EF4-FFF2-40B4-BE49-F238E27FC236}">
              <a16:creationId xmlns:a16="http://schemas.microsoft.com/office/drawing/2014/main" id="{6B720763-E3B9-4687-990F-1D527992EAF0}"/>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2" name="Text Box 16">
          <a:extLst>
            <a:ext uri="{FF2B5EF4-FFF2-40B4-BE49-F238E27FC236}">
              <a16:creationId xmlns:a16="http://schemas.microsoft.com/office/drawing/2014/main" id="{41ABC28D-A205-4184-BA9D-8353078BBC8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3" name="Text Box 17">
          <a:extLst>
            <a:ext uri="{FF2B5EF4-FFF2-40B4-BE49-F238E27FC236}">
              <a16:creationId xmlns:a16="http://schemas.microsoft.com/office/drawing/2014/main" id="{610B0D62-18A3-4EB3-8B5E-071383D1C18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4" name="Text Box 18">
          <a:extLst>
            <a:ext uri="{FF2B5EF4-FFF2-40B4-BE49-F238E27FC236}">
              <a16:creationId xmlns:a16="http://schemas.microsoft.com/office/drawing/2014/main" id="{58454BC1-4476-4C03-A498-57AFE020B40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5" name="Text Box 19">
          <a:extLst>
            <a:ext uri="{FF2B5EF4-FFF2-40B4-BE49-F238E27FC236}">
              <a16:creationId xmlns:a16="http://schemas.microsoft.com/office/drawing/2014/main" id="{900E0D3D-0FEF-4C6E-9FDA-E434385A65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6" name="Text Box 16">
          <a:extLst>
            <a:ext uri="{FF2B5EF4-FFF2-40B4-BE49-F238E27FC236}">
              <a16:creationId xmlns:a16="http://schemas.microsoft.com/office/drawing/2014/main" id="{B431A9E8-8A35-4076-99F7-B99A91557CF8}"/>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7" name="Text Box 17">
          <a:extLst>
            <a:ext uri="{FF2B5EF4-FFF2-40B4-BE49-F238E27FC236}">
              <a16:creationId xmlns:a16="http://schemas.microsoft.com/office/drawing/2014/main" id="{F4A2EA4F-AF03-4851-8318-C71340A50E3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8" name="Text Box 18">
          <a:extLst>
            <a:ext uri="{FF2B5EF4-FFF2-40B4-BE49-F238E27FC236}">
              <a16:creationId xmlns:a16="http://schemas.microsoft.com/office/drawing/2014/main" id="{F60DAE4D-5DC1-4231-9253-E40EB917CFE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9" name="Text Box 19">
          <a:extLst>
            <a:ext uri="{FF2B5EF4-FFF2-40B4-BE49-F238E27FC236}">
              <a16:creationId xmlns:a16="http://schemas.microsoft.com/office/drawing/2014/main" id="{26AC9BE9-3C2B-4574-9EA3-7ED96DFCF63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0" name="Text Box 16">
          <a:extLst>
            <a:ext uri="{FF2B5EF4-FFF2-40B4-BE49-F238E27FC236}">
              <a16:creationId xmlns:a16="http://schemas.microsoft.com/office/drawing/2014/main" id="{02A03E94-BFCE-42EB-B732-563072FD8595}"/>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1" name="Text Box 17">
          <a:extLst>
            <a:ext uri="{FF2B5EF4-FFF2-40B4-BE49-F238E27FC236}">
              <a16:creationId xmlns:a16="http://schemas.microsoft.com/office/drawing/2014/main" id="{ADDE6CEA-32FF-478D-BC7E-41A6038C33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2" name="Text Box 18">
          <a:extLst>
            <a:ext uri="{FF2B5EF4-FFF2-40B4-BE49-F238E27FC236}">
              <a16:creationId xmlns:a16="http://schemas.microsoft.com/office/drawing/2014/main" id="{E009B263-75B2-4CD0-96FF-33B3BA28A0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3" name="Text Box 19">
          <a:extLst>
            <a:ext uri="{FF2B5EF4-FFF2-40B4-BE49-F238E27FC236}">
              <a16:creationId xmlns:a16="http://schemas.microsoft.com/office/drawing/2014/main" id="{2CCAB635-35BC-4F20-8AAC-DBD9BCFC47F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04" name="Text Box 15">
          <a:extLst>
            <a:ext uri="{FF2B5EF4-FFF2-40B4-BE49-F238E27FC236}">
              <a16:creationId xmlns:a16="http://schemas.microsoft.com/office/drawing/2014/main" id="{AF4FDB0E-BA26-4F5D-8B70-E463FA08277A}"/>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5" name="Text Box 16">
          <a:extLst>
            <a:ext uri="{FF2B5EF4-FFF2-40B4-BE49-F238E27FC236}">
              <a16:creationId xmlns:a16="http://schemas.microsoft.com/office/drawing/2014/main" id="{3E5F6B04-43B0-43DA-895B-5B79C53F8BC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6" name="Text Box 17">
          <a:extLst>
            <a:ext uri="{FF2B5EF4-FFF2-40B4-BE49-F238E27FC236}">
              <a16:creationId xmlns:a16="http://schemas.microsoft.com/office/drawing/2014/main" id="{18FBFFE7-4D10-4EB1-A8A0-1C958AD4567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7" name="Text Box 18">
          <a:extLst>
            <a:ext uri="{FF2B5EF4-FFF2-40B4-BE49-F238E27FC236}">
              <a16:creationId xmlns:a16="http://schemas.microsoft.com/office/drawing/2014/main" id="{B0BEEC16-A74B-43E9-9332-9E90E847A48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8" name="Text Box 19">
          <a:extLst>
            <a:ext uri="{FF2B5EF4-FFF2-40B4-BE49-F238E27FC236}">
              <a16:creationId xmlns:a16="http://schemas.microsoft.com/office/drawing/2014/main" id="{1F0646AD-AFB3-40FA-89D9-7A93C05CA85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09" name="Text Box 16">
          <a:extLst>
            <a:ext uri="{FF2B5EF4-FFF2-40B4-BE49-F238E27FC236}">
              <a16:creationId xmlns:a16="http://schemas.microsoft.com/office/drawing/2014/main" id="{950C68CA-F1EF-4A83-9E98-848CC15E876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10" name="Text Box 17">
          <a:extLst>
            <a:ext uri="{FF2B5EF4-FFF2-40B4-BE49-F238E27FC236}">
              <a16:creationId xmlns:a16="http://schemas.microsoft.com/office/drawing/2014/main" id="{EF2E48B6-33EA-420F-8227-38D887A2D2CD}"/>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15875</xdr:rowOff>
    </xdr:from>
    <xdr:ext cx="95250" cy="171450"/>
    <xdr:sp macro="" textlink="">
      <xdr:nvSpPr>
        <xdr:cNvPr id="3311" name="Text Box 18">
          <a:extLst>
            <a:ext uri="{FF2B5EF4-FFF2-40B4-BE49-F238E27FC236}">
              <a16:creationId xmlns:a16="http://schemas.microsoft.com/office/drawing/2014/main" id="{7A83F59F-6625-4D08-86F0-9540F9F4442A}"/>
            </a:ext>
          </a:extLst>
        </xdr:cNvPr>
        <xdr:cNvSpPr txBox="1">
          <a:spLocks noChangeArrowheads="1"/>
        </xdr:cNvSpPr>
      </xdr:nvSpPr>
      <xdr:spPr bwMode="auto">
        <a:xfrm>
          <a:off x="14355762" y="4326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2" name="Text Box 16">
          <a:extLst>
            <a:ext uri="{FF2B5EF4-FFF2-40B4-BE49-F238E27FC236}">
              <a16:creationId xmlns:a16="http://schemas.microsoft.com/office/drawing/2014/main" id="{9D72B5D7-2E25-4CC2-8740-76805B237C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3" name="Text Box 17">
          <a:extLst>
            <a:ext uri="{FF2B5EF4-FFF2-40B4-BE49-F238E27FC236}">
              <a16:creationId xmlns:a16="http://schemas.microsoft.com/office/drawing/2014/main" id="{51DB9FA0-03DC-470C-AC5D-096029EF11D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4" name="Text Box 18">
          <a:extLst>
            <a:ext uri="{FF2B5EF4-FFF2-40B4-BE49-F238E27FC236}">
              <a16:creationId xmlns:a16="http://schemas.microsoft.com/office/drawing/2014/main" id="{EDCB4322-26E1-41F2-B9C8-3B1BC47651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5" name="Text Box 19">
          <a:extLst>
            <a:ext uri="{FF2B5EF4-FFF2-40B4-BE49-F238E27FC236}">
              <a16:creationId xmlns:a16="http://schemas.microsoft.com/office/drawing/2014/main" id="{49C34FCA-8157-42DA-8664-A229EDD572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6" name="Text Box 16">
          <a:extLst>
            <a:ext uri="{FF2B5EF4-FFF2-40B4-BE49-F238E27FC236}">
              <a16:creationId xmlns:a16="http://schemas.microsoft.com/office/drawing/2014/main" id="{6B7A8381-4570-44CC-AC8F-6D6B2F529AE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17" name="Text Box 15">
          <a:extLst>
            <a:ext uri="{FF2B5EF4-FFF2-40B4-BE49-F238E27FC236}">
              <a16:creationId xmlns:a16="http://schemas.microsoft.com/office/drawing/2014/main" id="{A2FC0ADA-7E56-4D5C-BB04-C3665336A02E}"/>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318" name="Text Box 15">
          <a:extLst>
            <a:ext uri="{FF2B5EF4-FFF2-40B4-BE49-F238E27FC236}">
              <a16:creationId xmlns:a16="http://schemas.microsoft.com/office/drawing/2014/main" id="{0E5A224A-E301-4DC7-A262-FD4BF52A1DDD}"/>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19" name="Text Box 15">
          <a:extLst>
            <a:ext uri="{FF2B5EF4-FFF2-40B4-BE49-F238E27FC236}">
              <a16:creationId xmlns:a16="http://schemas.microsoft.com/office/drawing/2014/main" id="{9968375F-A406-4DA9-B85B-5DEA66F4F32E}"/>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20" name="Text Box 15">
          <a:extLst>
            <a:ext uri="{FF2B5EF4-FFF2-40B4-BE49-F238E27FC236}">
              <a16:creationId xmlns:a16="http://schemas.microsoft.com/office/drawing/2014/main" id="{A8870916-D3EF-479F-9C14-DA04045F70CE}"/>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321" name="Text Box 15">
          <a:extLst>
            <a:ext uri="{FF2B5EF4-FFF2-40B4-BE49-F238E27FC236}">
              <a16:creationId xmlns:a16="http://schemas.microsoft.com/office/drawing/2014/main" id="{BC467390-40F5-4CFD-B3F9-44197E72F03D}"/>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322" name="Text Box 15">
          <a:extLst>
            <a:ext uri="{FF2B5EF4-FFF2-40B4-BE49-F238E27FC236}">
              <a16:creationId xmlns:a16="http://schemas.microsoft.com/office/drawing/2014/main" id="{C0AE841D-D537-4776-A64F-74143EDED961}"/>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23" name="Text Box 15">
          <a:extLst>
            <a:ext uri="{FF2B5EF4-FFF2-40B4-BE49-F238E27FC236}">
              <a16:creationId xmlns:a16="http://schemas.microsoft.com/office/drawing/2014/main" id="{8B20A365-B1EC-4759-9049-CF9E2EC37918}"/>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4" name="Text Box 16">
          <a:extLst>
            <a:ext uri="{FF2B5EF4-FFF2-40B4-BE49-F238E27FC236}">
              <a16:creationId xmlns:a16="http://schemas.microsoft.com/office/drawing/2014/main" id="{09873CB5-2200-4599-AF2C-D9B6D5E71C2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5" name="Text Box 17">
          <a:extLst>
            <a:ext uri="{FF2B5EF4-FFF2-40B4-BE49-F238E27FC236}">
              <a16:creationId xmlns:a16="http://schemas.microsoft.com/office/drawing/2014/main" id="{1A47E661-8917-4C0B-B9FD-2D9E851E78F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6" name="Text Box 18">
          <a:extLst>
            <a:ext uri="{FF2B5EF4-FFF2-40B4-BE49-F238E27FC236}">
              <a16:creationId xmlns:a16="http://schemas.microsoft.com/office/drawing/2014/main" id="{57BDE389-FD0C-41B5-8C4F-76868D83B96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7" name="Text Box 19">
          <a:extLst>
            <a:ext uri="{FF2B5EF4-FFF2-40B4-BE49-F238E27FC236}">
              <a16:creationId xmlns:a16="http://schemas.microsoft.com/office/drawing/2014/main" id="{F4723367-B497-42D2-9E32-8455FBDA926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8" name="Text Box 16">
          <a:extLst>
            <a:ext uri="{FF2B5EF4-FFF2-40B4-BE49-F238E27FC236}">
              <a16:creationId xmlns:a16="http://schemas.microsoft.com/office/drawing/2014/main" id="{7C39CB52-B172-489E-BF4F-A1122ED5583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9" name="Text Box 17">
          <a:extLst>
            <a:ext uri="{FF2B5EF4-FFF2-40B4-BE49-F238E27FC236}">
              <a16:creationId xmlns:a16="http://schemas.microsoft.com/office/drawing/2014/main" id="{35E83FDF-5467-4D0F-B653-C8E2EC0FD65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0" name="Text Box 18">
          <a:extLst>
            <a:ext uri="{FF2B5EF4-FFF2-40B4-BE49-F238E27FC236}">
              <a16:creationId xmlns:a16="http://schemas.microsoft.com/office/drawing/2014/main" id="{823FB0C1-E50C-4C0E-8062-A6215CCE6AA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1" name="Text Box 19">
          <a:extLst>
            <a:ext uri="{FF2B5EF4-FFF2-40B4-BE49-F238E27FC236}">
              <a16:creationId xmlns:a16="http://schemas.microsoft.com/office/drawing/2014/main" id="{AEDE7B2C-DA0E-42D8-95E7-2F659792956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2" name="Text Box 16">
          <a:extLst>
            <a:ext uri="{FF2B5EF4-FFF2-40B4-BE49-F238E27FC236}">
              <a16:creationId xmlns:a16="http://schemas.microsoft.com/office/drawing/2014/main" id="{9A2E00A5-8157-4386-B8DA-084DD84A90CF}"/>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3" name="Text Box 17">
          <a:extLst>
            <a:ext uri="{FF2B5EF4-FFF2-40B4-BE49-F238E27FC236}">
              <a16:creationId xmlns:a16="http://schemas.microsoft.com/office/drawing/2014/main" id="{47EBDD64-3F84-43B8-A695-B09298CF4A5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4" name="Text Box 18">
          <a:extLst>
            <a:ext uri="{FF2B5EF4-FFF2-40B4-BE49-F238E27FC236}">
              <a16:creationId xmlns:a16="http://schemas.microsoft.com/office/drawing/2014/main" id="{770EA109-AAEC-40D6-A771-CCAC62CF20C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5" name="Text Box 19">
          <a:extLst>
            <a:ext uri="{FF2B5EF4-FFF2-40B4-BE49-F238E27FC236}">
              <a16:creationId xmlns:a16="http://schemas.microsoft.com/office/drawing/2014/main" id="{09A7F4AA-29FC-450E-B1E4-1A16411C09E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36" name="Text Box 15">
          <a:extLst>
            <a:ext uri="{FF2B5EF4-FFF2-40B4-BE49-F238E27FC236}">
              <a16:creationId xmlns:a16="http://schemas.microsoft.com/office/drawing/2014/main" id="{634BF266-5D9B-43EB-B15C-60A08AB61CD1}"/>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7" name="Text Box 16">
          <a:extLst>
            <a:ext uri="{FF2B5EF4-FFF2-40B4-BE49-F238E27FC236}">
              <a16:creationId xmlns:a16="http://schemas.microsoft.com/office/drawing/2014/main" id="{9A9BD51D-FCA7-4C81-A3C4-4600CB92C09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8" name="Text Box 17">
          <a:extLst>
            <a:ext uri="{FF2B5EF4-FFF2-40B4-BE49-F238E27FC236}">
              <a16:creationId xmlns:a16="http://schemas.microsoft.com/office/drawing/2014/main" id="{5B0229A8-6FE8-454C-A6D0-A2C65FA8A1D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9" name="Text Box 18">
          <a:extLst>
            <a:ext uri="{FF2B5EF4-FFF2-40B4-BE49-F238E27FC236}">
              <a16:creationId xmlns:a16="http://schemas.microsoft.com/office/drawing/2014/main" id="{8D15F4D2-A545-48EC-A2C0-FFCE89DADD6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40" name="Text Box 19">
          <a:extLst>
            <a:ext uri="{FF2B5EF4-FFF2-40B4-BE49-F238E27FC236}">
              <a16:creationId xmlns:a16="http://schemas.microsoft.com/office/drawing/2014/main" id="{950E20B7-6600-453A-9B4C-223A8DD4847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1" name="Text Box 16">
          <a:extLst>
            <a:ext uri="{FF2B5EF4-FFF2-40B4-BE49-F238E27FC236}">
              <a16:creationId xmlns:a16="http://schemas.microsoft.com/office/drawing/2014/main" id="{2735E171-F0B0-4733-819C-4E0ED94824E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2" name="Text Box 17">
          <a:extLst>
            <a:ext uri="{FF2B5EF4-FFF2-40B4-BE49-F238E27FC236}">
              <a16:creationId xmlns:a16="http://schemas.microsoft.com/office/drawing/2014/main" id="{C9796606-8ED1-433B-BDFC-8153A5AAE1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3" name="Text Box 18">
          <a:extLst>
            <a:ext uri="{FF2B5EF4-FFF2-40B4-BE49-F238E27FC236}">
              <a16:creationId xmlns:a16="http://schemas.microsoft.com/office/drawing/2014/main" id="{17F577CE-E278-4F72-BB60-3570645C398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4" name="Text Box 16">
          <a:extLst>
            <a:ext uri="{FF2B5EF4-FFF2-40B4-BE49-F238E27FC236}">
              <a16:creationId xmlns:a16="http://schemas.microsoft.com/office/drawing/2014/main" id="{398A6E70-E45A-4867-BDB9-589F78444F2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5" name="Text Box 17">
          <a:extLst>
            <a:ext uri="{FF2B5EF4-FFF2-40B4-BE49-F238E27FC236}">
              <a16:creationId xmlns:a16="http://schemas.microsoft.com/office/drawing/2014/main" id="{FD263D11-6B8E-4CB9-979A-493FF8108B3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6" name="Text Box 18">
          <a:extLst>
            <a:ext uri="{FF2B5EF4-FFF2-40B4-BE49-F238E27FC236}">
              <a16:creationId xmlns:a16="http://schemas.microsoft.com/office/drawing/2014/main" id="{3B7A8E4C-308D-485A-B104-CEE3C334E4D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7" name="Text Box 19">
          <a:extLst>
            <a:ext uri="{FF2B5EF4-FFF2-40B4-BE49-F238E27FC236}">
              <a16:creationId xmlns:a16="http://schemas.microsoft.com/office/drawing/2014/main" id="{CF103E99-95B1-4AB6-97A4-844D7BD99F9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8" name="Text Box 16">
          <a:extLst>
            <a:ext uri="{FF2B5EF4-FFF2-40B4-BE49-F238E27FC236}">
              <a16:creationId xmlns:a16="http://schemas.microsoft.com/office/drawing/2014/main" id="{19C4ECD9-0242-4F5C-AEE6-FE7DF7F990A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9" name="Text Box 17">
          <a:extLst>
            <a:ext uri="{FF2B5EF4-FFF2-40B4-BE49-F238E27FC236}">
              <a16:creationId xmlns:a16="http://schemas.microsoft.com/office/drawing/2014/main" id="{BFA108DA-5354-46CB-828B-ABF9FA1C5FAA}"/>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0" name="Text Box 18">
          <a:extLst>
            <a:ext uri="{FF2B5EF4-FFF2-40B4-BE49-F238E27FC236}">
              <a16:creationId xmlns:a16="http://schemas.microsoft.com/office/drawing/2014/main" id="{A53AD0D8-5392-4DBB-881D-28F8AF0DB8A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1" name="Text Box 19">
          <a:extLst>
            <a:ext uri="{FF2B5EF4-FFF2-40B4-BE49-F238E27FC236}">
              <a16:creationId xmlns:a16="http://schemas.microsoft.com/office/drawing/2014/main" id="{093CDD36-8F0F-4186-9BB7-ABCF8468AE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52" name="Text Box 15">
          <a:extLst>
            <a:ext uri="{FF2B5EF4-FFF2-40B4-BE49-F238E27FC236}">
              <a16:creationId xmlns:a16="http://schemas.microsoft.com/office/drawing/2014/main" id="{07702288-91EF-4EB2-976F-110F44E97F18}"/>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53" name="Text Box 15">
          <a:extLst>
            <a:ext uri="{FF2B5EF4-FFF2-40B4-BE49-F238E27FC236}">
              <a16:creationId xmlns:a16="http://schemas.microsoft.com/office/drawing/2014/main" id="{EE08BF40-EBDB-4D45-AC8F-C0E204C5CD06}"/>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3354" name="Text Box 15">
          <a:extLst>
            <a:ext uri="{FF2B5EF4-FFF2-40B4-BE49-F238E27FC236}">
              <a16:creationId xmlns:a16="http://schemas.microsoft.com/office/drawing/2014/main" id="{B0B05D13-7366-44C9-B30A-14FF3B89AA0C}"/>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5" name="Text Box 16">
          <a:extLst>
            <a:ext uri="{FF2B5EF4-FFF2-40B4-BE49-F238E27FC236}">
              <a16:creationId xmlns:a16="http://schemas.microsoft.com/office/drawing/2014/main" id="{F902A401-7633-4416-AA8B-F302749177C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6" name="Text Box 17">
          <a:extLst>
            <a:ext uri="{FF2B5EF4-FFF2-40B4-BE49-F238E27FC236}">
              <a16:creationId xmlns:a16="http://schemas.microsoft.com/office/drawing/2014/main" id="{6D6E3268-C731-4C90-A407-A2FFA6F0105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7" name="Text Box 18">
          <a:extLst>
            <a:ext uri="{FF2B5EF4-FFF2-40B4-BE49-F238E27FC236}">
              <a16:creationId xmlns:a16="http://schemas.microsoft.com/office/drawing/2014/main" id="{DD740710-DB5D-4735-978E-C45F46AB234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8" name="Text Box 19">
          <a:extLst>
            <a:ext uri="{FF2B5EF4-FFF2-40B4-BE49-F238E27FC236}">
              <a16:creationId xmlns:a16="http://schemas.microsoft.com/office/drawing/2014/main" id="{B7F7FB53-7598-4506-96B7-8E4400DC551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59" name="Text Box 16">
          <a:extLst>
            <a:ext uri="{FF2B5EF4-FFF2-40B4-BE49-F238E27FC236}">
              <a16:creationId xmlns:a16="http://schemas.microsoft.com/office/drawing/2014/main" id="{63D02831-E5A3-4325-9109-D7DEB8B239F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0" name="Text Box 17">
          <a:extLst>
            <a:ext uri="{FF2B5EF4-FFF2-40B4-BE49-F238E27FC236}">
              <a16:creationId xmlns:a16="http://schemas.microsoft.com/office/drawing/2014/main" id="{F32A4474-FD51-431E-AAC4-969F4E6FD916}"/>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1" name="Text Box 18">
          <a:extLst>
            <a:ext uri="{FF2B5EF4-FFF2-40B4-BE49-F238E27FC236}">
              <a16:creationId xmlns:a16="http://schemas.microsoft.com/office/drawing/2014/main" id="{90D84555-8930-4513-AE05-FFD8CFFDEDBF}"/>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2" name="Text Box 19">
          <a:extLst>
            <a:ext uri="{FF2B5EF4-FFF2-40B4-BE49-F238E27FC236}">
              <a16:creationId xmlns:a16="http://schemas.microsoft.com/office/drawing/2014/main" id="{354759F1-6258-47AB-9BFD-14635BD89FC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3" name="Text Box 16">
          <a:extLst>
            <a:ext uri="{FF2B5EF4-FFF2-40B4-BE49-F238E27FC236}">
              <a16:creationId xmlns:a16="http://schemas.microsoft.com/office/drawing/2014/main" id="{72F2A3F2-8BC8-4F90-92F7-CD08BD3FDB3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4" name="Text Box 17">
          <a:extLst>
            <a:ext uri="{FF2B5EF4-FFF2-40B4-BE49-F238E27FC236}">
              <a16:creationId xmlns:a16="http://schemas.microsoft.com/office/drawing/2014/main" id="{2E4CBB73-AAD8-4827-B4C4-98E770C4467C}"/>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5" name="Text Box 18">
          <a:extLst>
            <a:ext uri="{FF2B5EF4-FFF2-40B4-BE49-F238E27FC236}">
              <a16:creationId xmlns:a16="http://schemas.microsoft.com/office/drawing/2014/main" id="{9F484F29-818A-45F9-8891-1882AFA30A07}"/>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6" name="Text Box 19">
          <a:extLst>
            <a:ext uri="{FF2B5EF4-FFF2-40B4-BE49-F238E27FC236}">
              <a16:creationId xmlns:a16="http://schemas.microsoft.com/office/drawing/2014/main" id="{8C36EA5F-5C69-4735-8D6E-6447FA1ED2FB}"/>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67" name="Text Box 15">
          <a:extLst>
            <a:ext uri="{FF2B5EF4-FFF2-40B4-BE49-F238E27FC236}">
              <a16:creationId xmlns:a16="http://schemas.microsoft.com/office/drawing/2014/main" id="{14CC8535-0D80-4175-9C27-98E4822DA7AF}"/>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8" name="Text Box 16">
          <a:extLst>
            <a:ext uri="{FF2B5EF4-FFF2-40B4-BE49-F238E27FC236}">
              <a16:creationId xmlns:a16="http://schemas.microsoft.com/office/drawing/2014/main" id="{C678A077-1CCF-4DEB-B0EF-59FDD02D211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9" name="Text Box 17">
          <a:extLst>
            <a:ext uri="{FF2B5EF4-FFF2-40B4-BE49-F238E27FC236}">
              <a16:creationId xmlns:a16="http://schemas.microsoft.com/office/drawing/2014/main" id="{0502BFD4-D2E4-4295-9197-341C08DE86C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0" name="Text Box 18">
          <a:extLst>
            <a:ext uri="{FF2B5EF4-FFF2-40B4-BE49-F238E27FC236}">
              <a16:creationId xmlns:a16="http://schemas.microsoft.com/office/drawing/2014/main" id="{CFBD89E8-A9F3-4945-A0F3-5ADEE065268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1" name="Text Box 19">
          <a:extLst>
            <a:ext uri="{FF2B5EF4-FFF2-40B4-BE49-F238E27FC236}">
              <a16:creationId xmlns:a16="http://schemas.microsoft.com/office/drawing/2014/main" id="{835776EB-ED50-4FB1-8FBE-C5061A1096D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106</xdr:row>
      <xdr:rowOff>504825</xdr:rowOff>
    </xdr:from>
    <xdr:ext cx="95250" cy="442269"/>
    <xdr:sp macro="" textlink="">
      <xdr:nvSpPr>
        <xdr:cNvPr id="3372" name="Text Box 15">
          <a:extLst>
            <a:ext uri="{FF2B5EF4-FFF2-40B4-BE49-F238E27FC236}">
              <a16:creationId xmlns:a16="http://schemas.microsoft.com/office/drawing/2014/main" id="{C1471486-BB55-49AE-9CE4-1C4869741112}"/>
            </a:ext>
          </a:extLst>
        </xdr:cNvPr>
        <xdr:cNvSpPr txBox="1">
          <a:spLocks noChangeArrowheads="1"/>
        </xdr:cNvSpPr>
      </xdr:nvSpPr>
      <xdr:spPr bwMode="auto">
        <a:xfrm>
          <a:off x="14363700" y="4511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3" name="Text Box 16">
          <a:extLst>
            <a:ext uri="{FF2B5EF4-FFF2-40B4-BE49-F238E27FC236}">
              <a16:creationId xmlns:a16="http://schemas.microsoft.com/office/drawing/2014/main" id="{97138209-00FA-40DA-B680-693A3E00AA8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4" name="Text Box 17">
          <a:extLst>
            <a:ext uri="{FF2B5EF4-FFF2-40B4-BE49-F238E27FC236}">
              <a16:creationId xmlns:a16="http://schemas.microsoft.com/office/drawing/2014/main" id="{AE01519F-0B21-4DB8-BF51-90089BF895D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5" name="Text Box 18">
          <a:extLst>
            <a:ext uri="{FF2B5EF4-FFF2-40B4-BE49-F238E27FC236}">
              <a16:creationId xmlns:a16="http://schemas.microsoft.com/office/drawing/2014/main" id="{485E5390-688E-47B0-8285-DA81B1CD3D75}"/>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6" name="Text Box 16">
          <a:extLst>
            <a:ext uri="{FF2B5EF4-FFF2-40B4-BE49-F238E27FC236}">
              <a16:creationId xmlns:a16="http://schemas.microsoft.com/office/drawing/2014/main" id="{C129A8A0-991D-4932-8184-CFE978C248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7" name="Text Box 17">
          <a:extLst>
            <a:ext uri="{FF2B5EF4-FFF2-40B4-BE49-F238E27FC236}">
              <a16:creationId xmlns:a16="http://schemas.microsoft.com/office/drawing/2014/main" id="{82659337-253A-4308-B60D-B8DAB2B89F7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8" name="Text Box 18">
          <a:extLst>
            <a:ext uri="{FF2B5EF4-FFF2-40B4-BE49-F238E27FC236}">
              <a16:creationId xmlns:a16="http://schemas.microsoft.com/office/drawing/2014/main" id="{1D3AEBD0-B597-4F1B-8F0C-8E425FDA237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9" name="Text Box 19">
          <a:extLst>
            <a:ext uri="{FF2B5EF4-FFF2-40B4-BE49-F238E27FC236}">
              <a16:creationId xmlns:a16="http://schemas.microsoft.com/office/drawing/2014/main" id="{C9D5DEF2-DB5E-421F-A7F2-921F9301F40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0" name="Text Box 16">
          <a:extLst>
            <a:ext uri="{FF2B5EF4-FFF2-40B4-BE49-F238E27FC236}">
              <a16:creationId xmlns:a16="http://schemas.microsoft.com/office/drawing/2014/main" id="{496865A5-F942-4E65-81B4-1676145F38D3}"/>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1" name="Text Box 17">
          <a:extLst>
            <a:ext uri="{FF2B5EF4-FFF2-40B4-BE49-F238E27FC236}">
              <a16:creationId xmlns:a16="http://schemas.microsoft.com/office/drawing/2014/main" id="{DA830C34-5433-48B7-A6AA-21C90542EF9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2" name="Text Box 18">
          <a:extLst>
            <a:ext uri="{FF2B5EF4-FFF2-40B4-BE49-F238E27FC236}">
              <a16:creationId xmlns:a16="http://schemas.microsoft.com/office/drawing/2014/main" id="{5E5EAD0F-69DE-480B-B429-41C0DF68623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383" name="Text Box 15">
          <a:extLst>
            <a:ext uri="{FF2B5EF4-FFF2-40B4-BE49-F238E27FC236}">
              <a16:creationId xmlns:a16="http://schemas.microsoft.com/office/drawing/2014/main" id="{8C000773-CDEF-4025-84A7-B7CDEBA828B7}"/>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4" name="Text Box 16">
          <a:extLst>
            <a:ext uri="{FF2B5EF4-FFF2-40B4-BE49-F238E27FC236}">
              <a16:creationId xmlns:a16="http://schemas.microsoft.com/office/drawing/2014/main" id="{4EFB588E-BC20-4847-AFF1-9A8AFCF76DC6}"/>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5" name="Text Box 17">
          <a:extLst>
            <a:ext uri="{FF2B5EF4-FFF2-40B4-BE49-F238E27FC236}">
              <a16:creationId xmlns:a16="http://schemas.microsoft.com/office/drawing/2014/main" id="{451CFC75-B520-474E-B1B4-F8F0F00EBF7F}"/>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6" name="Text Box 18">
          <a:extLst>
            <a:ext uri="{FF2B5EF4-FFF2-40B4-BE49-F238E27FC236}">
              <a16:creationId xmlns:a16="http://schemas.microsoft.com/office/drawing/2014/main" id="{AE41B854-A6E9-4DCB-B295-C42E6814B6F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7" name="Text Box 19">
          <a:extLst>
            <a:ext uri="{FF2B5EF4-FFF2-40B4-BE49-F238E27FC236}">
              <a16:creationId xmlns:a16="http://schemas.microsoft.com/office/drawing/2014/main" id="{D085538E-B114-47ED-9D39-359B1962D915}"/>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8" name="Text Box 16">
          <a:extLst>
            <a:ext uri="{FF2B5EF4-FFF2-40B4-BE49-F238E27FC236}">
              <a16:creationId xmlns:a16="http://schemas.microsoft.com/office/drawing/2014/main" id="{0C5A0E36-3F2C-4EE2-AD8B-C37C22F9339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9" name="Text Box 17">
          <a:extLst>
            <a:ext uri="{FF2B5EF4-FFF2-40B4-BE49-F238E27FC236}">
              <a16:creationId xmlns:a16="http://schemas.microsoft.com/office/drawing/2014/main" id="{3BA49035-A1A4-417E-A639-79B7FB57FC5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0" name="Text Box 18">
          <a:extLst>
            <a:ext uri="{FF2B5EF4-FFF2-40B4-BE49-F238E27FC236}">
              <a16:creationId xmlns:a16="http://schemas.microsoft.com/office/drawing/2014/main" id="{14534C0A-85DD-4338-B216-A8C167B5E0F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1" name="Text Box 19">
          <a:extLst>
            <a:ext uri="{FF2B5EF4-FFF2-40B4-BE49-F238E27FC236}">
              <a16:creationId xmlns:a16="http://schemas.microsoft.com/office/drawing/2014/main" id="{0BF1713D-017C-432B-8B04-FA22CB2628B8}"/>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2" name="Text Box 16">
          <a:extLst>
            <a:ext uri="{FF2B5EF4-FFF2-40B4-BE49-F238E27FC236}">
              <a16:creationId xmlns:a16="http://schemas.microsoft.com/office/drawing/2014/main" id="{4A510153-0B73-4F03-8A37-FB02AF5F0E3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3" name="Text Box 17">
          <a:extLst>
            <a:ext uri="{FF2B5EF4-FFF2-40B4-BE49-F238E27FC236}">
              <a16:creationId xmlns:a16="http://schemas.microsoft.com/office/drawing/2014/main" id="{79D3C026-DEBB-4F25-A178-455916660B79}"/>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4" name="Text Box 18">
          <a:extLst>
            <a:ext uri="{FF2B5EF4-FFF2-40B4-BE49-F238E27FC236}">
              <a16:creationId xmlns:a16="http://schemas.microsoft.com/office/drawing/2014/main" id="{40F8C1B2-4BD5-4BA3-904F-2838A340E44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5" name="Text Box 19">
          <a:extLst>
            <a:ext uri="{FF2B5EF4-FFF2-40B4-BE49-F238E27FC236}">
              <a16:creationId xmlns:a16="http://schemas.microsoft.com/office/drawing/2014/main" id="{1D923368-E222-46C6-A0E1-7E99CB0194BF}"/>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96" name="Text Box 15">
          <a:extLst>
            <a:ext uri="{FF2B5EF4-FFF2-40B4-BE49-F238E27FC236}">
              <a16:creationId xmlns:a16="http://schemas.microsoft.com/office/drawing/2014/main" id="{F6063EFC-A55A-4060-9A2B-19CBD14BAAF6}"/>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7" name="Text Box 16">
          <a:extLst>
            <a:ext uri="{FF2B5EF4-FFF2-40B4-BE49-F238E27FC236}">
              <a16:creationId xmlns:a16="http://schemas.microsoft.com/office/drawing/2014/main" id="{900B1B19-EF2B-4FFD-BF2E-953F3D358A1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8" name="Text Box 17">
          <a:extLst>
            <a:ext uri="{FF2B5EF4-FFF2-40B4-BE49-F238E27FC236}">
              <a16:creationId xmlns:a16="http://schemas.microsoft.com/office/drawing/2014/main" id="{1C7C8575-C3BF-4977-AA8C-D0820F13E0F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9" name="Text Box 18">
          <a:extLst>
            <a:ext uri="{FF2B5EF4-FFF2-40B4-BE49-F238E27FC236}">
              <a16:creationId xmlns:a16="http://schemas.microsoft.com/office/drawing/2014/main" id="{AE9AAF54-A060-44CB-A805-29373D2777A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00" name="Text Box 19">
          <a:extLst>
            <a:ext uri="{FF2B5EF4-FFF2-40B4-BE49-F238E27FC236}">
              <a16:creationId xmlns:a16="http://schemas.microsoft.com/office/drawing/2014/main" id="{893F3493-26D2-4A48-8525-F55AB444973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1" name="Text Box 16">
          <a:extLst>
            <a:ext uri="{FF2B5EF4-FFF2-40B4-BE49-F238E27FC236}">
              <a16:creationId xmlns:a16="http://schemas.microsoft.com/office/drawing/2014/main" id="{DB4DEE68-894F-4DAC-AA9E-A2B5E69067A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2" name="Text Box 17">
          <a:extLst>
            <a:ext uri="{FF2B5EF4-FFF2-40B4-BE49-F238E27FC236}">
              <a16:creationId xmlns:a16="http://schemas.microsoft.com/office/drawing/2014/main" id="{1C1C1146-C902-4072-BE2D-BCE7B0CB8D8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15875</xdr:rowOff>
    </xdr:from>
    <xdr:ext cx="95250" cy="171450"/>
    <xdr:sp macro="" textlink="">
      <xdr:nvSpPr>
        <xdr:cNvPr id="3403" name="Text Box 18">
          <a:extLst>
            <a:ext uri="{FF2B5EF4-FFF2-40B4-BE49-F238E27FC236}">
              <a16:creationId xmlns:a16="http://schemas.microsoft.com/office/drawing/2014/main" id="{65BA60C7-1534-42F8-B990-CA6869D8D7CF}"/>
            </a:ext>
          </a:extLst>
        </xdr:cNvPr>
        <xdr:cNvSpPr txBox="1">
          <a:spLocks noChangeArrowheads="1"/>
        </xdr:cNvSpPr>
      </xdr:nvSpPr>
      <xdr:spPr bwMode="auto">
        <a:xfrm>
          <a:off x="14355762" y="45497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4" name="Text Box 16">
          <a:extLst>
            <a:ext uri="{FF2B5EF4-FFF2-40B4-BE49-F238E27FC236}">
              <a16:creationId xmlns:a16="http://schemas.microsoft.com/office/drawing/2014/main" id="{23BC09CF-3512-4367-96C0-65CF723DF3F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5" name="Text Box 17">
          <a:extLst>
            <a:ext uri="{FF2B5EF4-FFF2-40B4-BE49-F238E27FC236}">
              <a16:creationId xmlns:a16="http://schemas.microsoft.com/office/drawing/2014/main" id="{EC8EE57F-94C6-49BE-8554-72FD25A2AFD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6" name="Text Box 18">
          <a:extLst>
            <a:ext uri="{FF2B5EF4-FFF2-40B4-BE49-F238E27FC236}">
              <a16:creationId xmlns:a16="http://schemas.microsoft.com/office/drawing/2014/main" id="{C4171621-C0BA-4AE5-949D-08F180B8A10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7" name="Text Box 19">
          <a:extLst>
            <a:ext uri="{FF2B5EF4-FFF2-40B4-BE49-F238E27FC236}">
              <a16:creationId xmlns:a16="http://schemas.microsoft.com/office/drawing/2014/main" id="{2C6B5C3A-796F-43A0-BB06-848103D2442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8" name="Text Box 16">
          <a:extLst>
            <a:ext uri="{FF2B5EF4-FFF2-40B4-BE49-F238E27FC236}">
              <a16:creationId xmlns:a16="http://schemas.microsoft.com/office/drawing/2014/main" id="{2D5EBFE3-208A-4B48-AE02-D9E93FC0C54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09" name="Text Box 15">
          <a:extLst>
            <a:ext uri="{FF2B5EF4-FFF2-40B4-BE49-F238E27FC236}">
              <a16:creationId xmlns:a16="http://schemas.microsoft.com/office/drawing/2014/main" id="{FE9AA043-D289-497C-A3E4-331C9BC89F65}"/>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410" name="Text Box 15">
          <a:extLst>
            <a:ext uri="{FF2B5EF4-FFF2-40B4-BE49-F238E27FC236}">
              <a16:creationId xmlns:a16="http://schemas.microsoft.com/office/drawing/2014/main" id="{2DB51EF9-7871-4617-87CB-C2ABF313EACD}"/>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11" name="Text Box 15">
          <a:extLst>
            <a:ext uri="{FF2B5EF4-FFF2-40B4-BE49-F238E27FC236}">
              <a16:creationId xmlns:a16="http://schemas.microsoft.com/office/drawing/2014/main" id="{0CFDD63C-C52D-4C17-B01E-5557D75C254E}"/>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12" name="Text Box 15">
          <a:extLst>
            <a:ext uri="{FF2B5EF4-FFF2-40B4-BE49-F238E27FC236}">
              <a16:creationId xmlns:a16="http://schemas.microsoft.com/office/drawing/2014/main" id="{C1814A64-2657-4D5D-88CC-EC59524C17B9}"/>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13" name="Text Box 15">
          <a:extLst>
            <a:ext uri="{FF2B5EF4-FFF2-40B4-BE49-F238E27FC236}">
              <a16:creationId xmlns:a16="http://schemas.microsoft.com/office/drawing/2014/main" id="{CC50D8F6-283B-486B-9ACB-C6C6EEF57E39}"/>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14" name="Text Box 15">
          <a:extLst>
            <a:ext uri="{FF2B5EF4-FFF2-40B4-BE49-F238E27FC236}">
              <a16:creationId xmlns:a16="http://schemas.microsoft.com/office/drawing/2014/main" id="{97525407-1D47-4EC2-8F49-F16842720627}"/>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15" name="Text Box 15">
          <a:extLst>
            <a:ext uri="{FF2B5EF4-FFF2-40B4-BE49-F238E27FC236}">
              <a16:creationId xmlns:a16="http://schemas.microsoft.com/office/drawing/2014/main" id="{2E92C683-58BB-4D09-88D4-70AB02DA97CA}"/>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6" name="Text Box 16">
          <a:extLst>
            <a:ext uri="{FF2B5EF4-FFF2-40B4-BE49-F238E27FC236}">
              <a16:creationId xmlns:a16="http://schemas.microsoft.com/office/drawing/2014/main" id="{44CDC4BC-6AAC-4FAE-A13F-B24F2A969777}"/>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7" name="Text Box 17">
          <a:extLst>
            <a:ext uri="{FF2B5EF4-FFF2-40B4-BE49-F238E27FC236}">
              <a16:creationId xmlns:a16="http://schemas.microsoft.com/office/drawing/2014/main" id="{B967AEC6-8254-4FAB-B2CF-A677679070C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8" name="Text Box 18">
          <a:extLst>
            <a:ext uri="{FF2B5EF4-FFF2-40B4-BE49-F238E27FC236}">
              <a16:creationId xmlns:a16="http://schemas.microsoft.com/office/drawing/2014/main" id="{8D3D6908-8C91-49C7-9501-F8CCE506EC1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9" name="Text Box 19">
          <a:extLst>
            <a:ext uri="{FF2B5EF4-FFF2-40B4-BE49-F238E27FC236}">
              <a16:creationId xmlns:a16="http://schemas.microsoft.com/office/drawing/2014/main" id="{B8A12B1F-8E0C-4196-B9E9-6F5176C1A7C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0" name="Text Box 16">
          <a:extLst>
            <a:ext uri="{FF2B5EF4-FFF2-40B4-BE49-F238E27FC236}">
              <a16:creationId xmlns:a16="http://schemas.microsoft.com/office/drawing/2014/main" id="{AAC202F5-FF66-49E0-A327-91106DBC144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1" name="Text Box 17">
          <a:extLst>
            <a:ext uri="{FF2B5EF4-FFF2-40B4-BE49-F238E27FC236}">
              <a16:creationId xmlns:a16="http://schemas.microsoft.com/office/drawing/2014/main" id="{84BFCDB6-AD28-47C2-B3DC-3192CCC0D7F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2" name="Text Box 18">
          <a:extLst>
            <a:ext uri="{FF2B5EF4-FFF2-40B4-BE49-F238E27FC236}">
              <a16:creationId xmlns:a16="http://schemas.microsoft.com/office/drawing/2014/main" id="{ECD044CF-D9B9-47FD-9E2C-8C12B65094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3" name="Text Box 19">
          <a:extLst>
            <a:ext uri="{FF2B5EF4-FFF2-40B4-BE49-F238E27FC236}">
              <a16:creationId xmlns:a16="http://schemas.microsoft.com/office/drawing/2014/main" id="{AE6AABDA-36E9-48AF-82EB-BE583E18B9A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4" name="Text Box 16">
          <a:extLst>
            <a:ext uri="{FF2B5EF4-FFF2-40B4-BE49-F238E27FC236}">
              <a16:creationId xmlns:a16="http://schemas.microsoft.com/office/drawing/2014/main" id="{9500F5E0-45C0-4479-A509-4DD271B9B556}"/>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5" name="Text Box 17">
          <a:extLst>
            <a:ext uri="{FF2B5EF4-FFF2-40B4-BE49-F238E27FC236}">
              <a16:creationId xmlns:a16="http://schemas.microsoft.com/office/drawing/2014/main" id="{43D809C7-AF9A-4310-A324-0EB867B87E14}"/>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6" name="Text Box 18">
          <a:extLst>
            <a:ext uri="{FF2B5EF4-FFF2-40B4-BE49-F238E27FC236}">
              <a16:creationId xmlns:a16="http://schemas.microsoft.com/office/drawing/2014/main" id="{A7D1D0FA-6B7A-46D0-81B3-D930E1CEAD7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7" name="Text Box 19">
          <a:extLst>
            <a:ext uri="{FF2B5EF4-FFF2-40B4-BE49-F238E27FC236}">
              <a16:creationId xmlns:a16="http://schemas.microsoft.com/office/drawing/2014/main" id="{19D89800-46FC-40FA-ADF2-FD0CD0A22D97}"/>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28" name="Text Box 15">
          <a:extLst>
            <a:ext uri="{FF2B5EF4-FFF2-40B4-BE49-F238E27FC236}">
              <a16:creationId xmlns:a16="http://schemas.microsoft.com/office/drawing/2014/main" id="{F4E998E7-84C8-4FD9-A12A-0AF795AC4A2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29" name="Text Box 16">
          <a:extLst>
            <a:ext uri="{FF2B5EF4-FFF2-40B4-BE49-F238E27FC236}">
              <a16:creationId xmlns:a16="http://schemas.microsoft.com/office/drawing/2014/main" id="{6187353B-0135-4817-8F3C-12F39505ADF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0" name="Text Box 17">
          <a:extLst>
            <a:ext uri="{FF2B5EF4-FFF2-40B4-BE49-F238E27FC236}">
              <a16:creationId xmlns:a16="http://schemas.microsoft.com/office/drawing/2014/main" id="{BB6199A8-BEAA-496C-9D74-FE313C710B2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1" name="Text Box 18">
          <a:extLst>
            <a:ext uri="{FF2B5EF4-FFF2-40B4-BE49-F238E27FC236}">
              <a16:creationId xmlns:a16="http://schemas.microsoft.com/office/drawing/2014/main" id="{ECBC41D5-14F4-46C9-8B18-F87E811D243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2" name="Text Box 19">
          <a:extLst>
            <a:ext uri="{FF2B5EF4-FFF2-40B4-BE49-F238E27FC236}">
              <a16:creationId xmlns:a16="http://schemas.microsoft.com/office/drawing/2014/main" id="{DF5DF517-A7AE-4B1F-B852-B4C868738D7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3" name="Text Box 16">
          <a:extLst>
            <a:ext uri="{FF2B5EF4-FFF2-40B4-BE49-F238E27FC236}">
              <a16:creationId xmlns:a16="http://schemas.microsoft.com/office/drawing/2014/main" id="{E3DA81CC-E757-4105-A055-6039E89F235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4" name="Text Box 17">
          <a:extLst>
            <a:ext uri="{FF2B5EF4-FFF2-40B4-BE49-F238E27FC236}">
              <a16:creationId xmlns:a16="http://schemas.microsoft.com/office/drawing/2014/main" id="{ABF36C92-D921-4AC8-A5C8-B4D3AB87184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5" name="Text Box 18">
          <a:extLst>
            <a:ext uri="{FF2B5EF4-FFF2-40B4-BE49-F238E27FC236}">
              <a16:creationId xmlns:a16="http://schemas.microsoft.com/office/drawing/2014/main" id="{DA08045F-A456-4531-9FE5-D04CFC0AF2B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6" name="Text Box 16">
          <a:extLst>
            <a:ext uri="{FF2B5EF4-FFF2-40B4-BE49-F238E27FC236}">
              <a16:creationId xmlns:a16="http://schemas.microsoft.com/office/drawing/2014/main" id="{8A40B89B-2AF9-4462-BE5C-15C5F503FF4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7" name="Text Box 17">
          <a:extLst>
            <a:ext uri="{FF2B5EF4-FFF2-40B4-BE49-F238E27FC236}">
              <a16:creationId xmlns:a16="http://schemas.microsoft.com/office/drawing/2014/main" id="{34753E9C-CB41-4574-A2AC-41D379E88D9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8" name="Text Box 18">
          <a:extLst>
            <a:ext uri="{FF2B5EF4-FFF2-40B4-BE49-F238E27FC236}">
              <a16:creationId xmlns:a16="http://schemas.microsoft.com/office/drawing/2014/main" id="{9D616DCD-5363-4832-9FD5-0C1A131DE11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9" name="Text Box 19">
          <a:extLst>
            <a:ext uri="{FF2B5EF4-FFF2-40B4-BE49-F238E27FC236}">
              <a16:creationId xmlns:a16="http://schemas.microsoft.com/office/drawing/2014/main" id="{1A0B78B7-CB52-4737-94B2-71269CCA22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0" name="Text Box 16">
          <a:extLst>
            <a:ext uri="{FF2B5EF4-FFF2-40B4-BE49-F238E27FC236}">
              <a16:creationId xmlns:a16="http://schemas.microsoft.com/office/drawing/2014/main" id="{2DE5EAA3-958D-4B92-8761-78D88561801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1" name="Text Box 17">
          <a:extLst>
            <a:ext uri="{FF2B5EF4-FFF2-40B4-BE49-F238E27FC236}">
              <a16:creationId xmlns:a16="http://schemas.microsoft.com/office/drawing/2014/main" id="{E3F2221A-EE0C-4FB4-9DA4-1FC3BF0E3FC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2" name="Text Box 18">
          <a:extLst>
            <a:ext uri="{FF2B5EF4-FFF2-40B4-BE49-F238E27FC236}">
              <a16:creationId xmlns:a16="http://schemas.microsoft.com/office/drawing/2014/main" id="{DD89F16A-A280-48C5-9877-2CF28153D1C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3" name="Text Box 19">
          <a:extLst>
            <a:ext uri="{FF2B5EF4-FFF2-40B4-BE49-F238E27FC236}">
              <a16:creationId xmlns:a16="http://schemas.microsoft.com/office/drawing/2014/main" id="{124DC572-3F18-4C6A-9064-80BBF632615B}"/>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444" name="Text Box 15">
          <a:extLst>
            <a:ext uri="{FF2B5EF4-FFF2-40B4-BE49-F238E27FC236}">
              <a16:creationId xmlns:a16="http://schemas.microsoft.com/office/drawing/2014/main" id="{32C94390-27B0-4DBA-8A7C-1D714A4323D5}"/>
            </a:ext>
          </a:extLst>
        </xdr:cNvPr>
        <xdr:cNvSpPr txBox="1">
          <a:spLocks noChangeArrowheads="1"/>
        </xdr:cNvSpPr>
      </xdr:nvSpPr>
      <xdr:spPr bwMode="auto">
        <a:xfrm>
          <a:off x="4743450" y="45853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45" name="Text Box 15">
          <a:extLst>
            <a:ext uri="{FF2B5EF4-FFF2-40B4-BE49-F238E27FC236}">
              <a16:creationId xmlns:a16="http://schemas.microsoft.com/office/drawing/2014/main" id="{A1F70294-A742-4BE9-8620-325C49D7B6B9}"/>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46" name="Text Box 15">
          <a:extLst>
            <a:ext uri="{FF2B5EF4-FFF2-40B4-BE49-F238E27FC236}">
              <a16:creationId xmlns:a16="http://schemas.microsoft.com/office/drawing/2014/main" id="{7F798A3B-271E-40B6-A0DE-A287B71C6188}"/>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47" name="Text Box 15">
          <a:extLst>
            <a:ext uri="{FF2B5EF4-FFF2-40B4-BE49-F238E27FC236}">
              <a16:creationId xmlns:a16="http://schemas.microsoft.com/office/drawing/2014/main" id="{DAFA4477-1BB9-4B51-ABB9-3AD76D2F2B0E}"/>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48" name="Text Box 15">
          <a:extLst>
            <a:ext uri="{FF2B5EF4-FFF2-40B4-BE49-F238E27FC236}">
              <a16:creationId xmlns:a16="http://schemas.microsoft.com/office/drawing/2014/main" id="{9DDAED6F-F4A3-4768-B582-6FB9F3DDFA8C}"/>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3449" name="Text Box 15">
          <a:extLst>
            <a:ext uri="{FF2B5EF4-FFF2-40B4-BE49-F238E27FC236}">
              <a16:creationId xmlns:a16="http://schemas.microsoft.com/office/drawing/2014/main" id="{FAC6B15B-4522-4C22-BB5F-B4CADD761F5B}"/>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0" name="Text Box 16">
          <a:extLst>
            <a:ext uri="{FF2B5EF4-FFF2-40B4-BE49-F238E27FC236}">
              <a16:creationId xmlns:a16="http://schemas.microsoft.com/office/drawing/2014/main" id="{88AC5E41-4B85-4070-9EF6-8E1D0566B5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1" name="Text Box 17">
          <a:extLst>
            <a:ext uri="{FF2B5EF4-FFF2-40B4-BE49-F238E27FC236}">
              <a16:creationId xmlns:a16="http://schemas.microsoft.com/office/drawing/2014/main" id="{29CC4777-FD60-41F4-9DF7-8EE3AA8E1BA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2" name="Text Box 18">
          <a:extLst>
            <a:ext uri="{FF2B5EF4-FFF2-40B4-BE49-F238E27FC236}">
              <a16:creationId xmlns:a16="http://schemas.microsoft.com/office/drawing/2014/main" id="{EADC8782-256C-48F9-85E8-761884AAD3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3" name="Text Box 19">
          <a:extLst>
            <a:ext uri="{FF2B5EF4-FFF2-40B4-BE49-F238E27FC236}">
              <a16:creationId xmlns:a16="http://schemas.microsoft.com/office/drawing/2014/main" id="{131C288E-54AC-4B1D-AFB7-AECB8D793F5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4" name="Text Box 16">
          <a:extLst>
            <a:ext uri="{FF2B5EF4-FFF2-40B4-BE49-F238E27FC236}">
              <a16:creationId xmlns:a16="http://schemas.microsoft.com/office/drawing/2014/main" id="{ED6629F4-F1A0-460E-997B-AF734003A8DD}"/>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5" name="Text Box 17">
          <a:extLst>
            <a:ext uri="{FF2B5EF4-FFF2-40B4-BE49-F238E27FC236}">
              <a16:creationId xmlns:a16="http://schemas.microsoft.com/office/drawing/2014/main" id="{256B504A-C9C1-4C7E-9BE7-FE74CF527BA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6" name="Text Box 18">
          <a:extLst>
            <a:ext uri="{FF2B5EF4-FFF2-40B4-BE49-F238E27FC236}">
              <a16:creationId xmlns:a16="http://schemas.microsoft.com/office/drawing/2014/main" id="{643F2E4E-CEE9-4A63-8C17-236257EF312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7" name="Text Box 19">
          <a:extLst>
            <a:ext uri="{FF2B5EF4-FFF2-40B4-BE49-F238E27FC236}">
              <a16:creationId xmlns:a16="http://schemas.microsoft.com/office/drawing/2014/main" id="{A44FB97F-E022-4F0F-92F8-02916D9980B4}"/>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8" name="Text Box 16">
          <a:extLst>
            <a:ext uri="{FF2B5EF4-FFF2-40B4-BE49-F238E27FC236}">
              <a16:creationId xmlns:a16="http://schemas.microsoft.com/office/drawing/2014/main" id="{9834FF92-C2CB-422B-BA7D-923AE1F0088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9" name="Text Box 17">
          <a:extLst>
            <a:ext uri="{FF2B5EF4-FFF2-40B4-BE49-F238E27FC236}">
              <a16:creationId xmlns:a16="http://schemas.microsoft.com/office/drawing/2014/main" id="{2AF77D6F-159F-4FE4-9A16-415FAD9B462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0" name="Text Box 18">
          <a:extLst>
            <a:ext uri="{FF2B5EF4-FFF2-40B4-BE49-F238E27FC236}">
              <a16:creationId xmlns:a16="http://schemas.microsoft.com/office/drawing/2014/main" id="{8BE85891-F1DE-42E6-8063-62052F700451}"/>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1" name="Text Box 19">
          <a:extLst>
            <a:ext uri="{FF2B5EF4-FFF2-40B4-BE49-F238E27FC236}">
              <a16:creationId xmlns:a16="http://schemas.microsoft.com/office/drawing/2014/main" id="{D4C31235-39A9-42C1-BD2C-3BCB1F8CCEA3}"/>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62" name="Text Box 15">
          <a:extLst>
            <a:ext uri="{FF2B5EF4-FFF2-40B4-BE49-F238E27FC236}">
              <a16:creationId xmlns:a16="http://schemas.microsoft.com/office/drawing/2014/main" id="{F61F27EA-63DC-49B0-9E34-61AC55C0FD6D}"/>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3" name="Text Box 16">
          <a:extLst>
            <a:ext uri="{FF2B5EF4-FFF2-40B4-BE49-F238E27FC236}">
              <a16:creationId xmlns:a16="http://schemas.microsoft.com/office/drawing/2014/main" id="{8D660DA8-8D96-4EAC-A73A-E891F3C3441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4" name="Text Box 17">
          <a:extLst>
            <a:ext uri="{FF2B5EF4-FFF2-40B4-BE49-F238E27FC236}">
              <a16:creationId xmlns:a16="http://schemas.microsoft.com/office/drawing/2014/main" id="{D9B89B9A-B836-425A-ABC2-8AA54A226C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5" name="Text Box 18">
          <a:extLst>
            <a:ext uri="{FF2B5EF4-FFF2-40B4-BE49-F238E27FC236}">
              <a16:creationId xmlns:a16="http://schemas.microsoft.com/office/drawing/2014/main" id="{7A8D76FC-875E-450D-9A13-AEEB1EF5A19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6" name="Text Box 19">
          <a:extLst>
            <a:ext uri="{FF2B5EF4-FFF2-40B4-BE49-F238E27FC236}">
              <a16:creationId xmlns:a16="http://schemas.microsoft.com/office/drawing/2014/main" id="{24ADBB0F-EFF5-4F5B-85C3-3F1489CBBF0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112</xdr:row>
      <xdr:rowOff>504825</xdr:rowOff>
    </xdr:from>
    <xdr:ext cx="95250" cy="442269"/>
    <xdr:sp macro="" textlink="">
      <xdr:nvSpPr>
        <xdr:cNvPr id="3467" name="Text Box 15">
          <a:extLst>
            <a:ext uri="{FF2B5EF4-FFF2-40B4-BE49-F238E27FC236}">
              <a16:creationId xmlns:a16="http://schemas.microsoft.com/office/drawing/2014/main" id="{8D336D89-7543-492E-8937-83B70CF6D36E}"/>
            </a:ext>
          </a:extLst>
        </xdr:cNvPr>
        <xdr:cNvSpPr txBox="1">
          <a:spLocks noChangeArrowheads="1"/>
        </xdr:cNvSpPr>
      </xdr:nvSpPr>
      <xdr:spPr bwMode="auto">
        <a:xfrm>
          <a:off x="14363700" y="47339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8" name="Text Box 16">
          <a:extLst>
            <a:ext uri="{FF2B5EF4-FFF2-40B4-BE49-F238E27FC236}">
              <a16:creationId xmlns:a16="http://schemas.microsoft.com/office/drawing/2014/main" id="{5909CE36-C2A6-4C69-BEDA-FBDA68E90C5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9" name="Text Box 17">
          <a:extLst>
            <a:ext uri="{FF2B5EF4-FFF2-40B4-BE49-F238E27FC236}">
              <a16:creationId xmlns:a16="http://schemas.microsoft.com/office/drawing/2014/main" id="{52DD6AD7-D777-4259-AB3A-0E58AC2F957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70" name="Text Box 18">
          <a:extLst>
            <a:ext uri="{FF2B5EF4-FFF2-40B4-BE49-F238E27FC236}">
              <a16:creationId xmlns:a16="http://schemas.microsoft.com/office/drawing/2014/main" id="{0177CF48-DB26-4BDE-B461-6126D6184FC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1" name="Text Box 16">
          <a:extLst>
            <a:ext uri="{FF2B5EF4-FFF2-40B4-BE49-F238E27FC236}">
              <a16:creationId xmlns:a16="http://schemas.microsoft.com/office/drawing/2014/main" id="{4B0DFF74-CA1A-43C3-B688-1782C2AF6E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2" name="Text Box 17">
          <a:extLst>
            <a:ext uri="{FF2B5EF4-FFF2-40B4-BE49-F238E27FC236}">
              <a16:creationId xmlns:a16="http://schemas.microsoft.com/office/drawing/2014/main" id="{7728F728-17D2-4F67-A19A-76E9504FCD8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3" name="Text Box 18">
          <a:extLst>
            <a:ext uri="{FF2B5EF4-FFF2-40B4-BE49-F238E27FC236}">
              <a16:creationId xmlns:a16="http://schemas.microsoft.com/office/drawing/2014/main" id="{851752E4-E7B7-4D70-A61D-C84790C7687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4" name="Text Box 19">
          <a:extLst>
            <a:ext uri="{FF2B5EF4-FFF2-40B4-BE49-F238E27FC236}">
              <a16:creationId xmlns:a16="http://schemas.microsoft.com/office/drawing/2014/main" id="{562876A3-9BEE-4E3A-8981-5AAD39813BC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5" name="Text Box 16">
          <a:extLst>
            <a:ext uri="{FF2B5EF4-FFF2-40B4-BE49-F238E27FC236}">
              <a16:creationId xmlns:a16="http://schemas.microsoft.com/office/drawing/2014/main" id="{72AD2B57-D198-4269-AD48-AF95A90AD40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6" name="Text Box 17">
          <a:extLst>
            <a:ext uri="{FF2B5EF4-FFF2-40B4-BE49-F238E27FC236}">
              <a16:creationId xmlns:a16="http://schemas.microsoft.com/office/drawing/2014/main" id="{A34E26D2-DB7A-407F-992F-27195D94CF1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7" name="Text Box 18">
          <a:extLst>
            <a:ext uri="{FF2B5EF4-FFF2-40B4-BE49-F238E27FC236}">
              <a16:creationId xmlns:a16="http://schemas.microsoft.com/office/drawing/2014/main" id="{3C7B5CE0-23B5-446D-827F-366BC6811C6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478" name="Text Box 15">
          <a:extLst>
            <a:ext uri="{FF2B5EF4-FFF2-40B4-BE49-F238E27FC236}">
              <a16:creationId xmlns:a16="http://schemas.microsoft.com/office/drawing/2014/main" id="{B2D54A9D-79FF-4E9B-81FF-5B0C47B85A87}"/>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79" name="Text Box 16">
          <a:extLst>
            <a:ext uri="{FF2B5EF4-FFF2-40B4-BE49-F238E27FC236}">
              <a16:creationId xmlns:a16="http://schemas.microsoft.com/office/drawing/2014/main" id="{73EB77B3-9655-48FE-9871-08418959FE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0" name="Text Box 17">
          <a:extLst>
            <a:ext uri="{FF2B5EF4-FFF2-40B4-BE49-F238E27FC236}">
              <a16:creationId xmlns:a16="http://schemas.microsoft.com/office/drawing/2014/main" id="{A9BD663A-F162-49ED-A686-0848E2AF258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1" name="Text Box 18">
          <a:extLst>
            <a:ext uri="{FF2B5EF4-FFF2-40B4-BE49-F238E27FC236}">
              <a16:creationId xmlns:a16="http://schemas.microsoft.com/office/drawing/2014/main" id="{79EFA2A8-0548-44A9-8919-17751E915A7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2" name="Text Box 19">
          <a:extLst>
            <a:ext uri="{FF2B5EF4-FFF2-40B4-BE49-F238E27FC236}">
              <a16:creationId xmlns:a16="http://schemas.microsoft.com/office/drawing/2014/main" id="{176B3C7E-6045-47C5-A92D-5F0D37543E3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3" name="Text Box 16">
          <a:extLst>
            <a:ext uri="{FF2B5EF4-FFF2-40B4-BE49-F238E27FC236}">
              <a16:creationId xmlns:a16="http://schemas.microsoft.com/office/drawing/2014/main" id="{90AF5A19-AABF-495C-AA2D-9DEEEE677C5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4" name="Text Box 17">
          <a:extLst>
            <a:ext uri="{FF2B5EF4-FFF2-40B4-BE49-F238E27FC236}">
              <a16:creationId xmlns:a16="http://schemas.microsoft.com/office/drawing/2014/main" id="{4B99E6E8-10D1-47FA-834E-4D5BCE014559}"/>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5" name="Text Box 18">
          <a:extLst>
            <a:ext uri="{FF2B5EF4-FFF2-40B4-BE49-F238E27FC236}">
              <a16:creationId xmlns:a16="http://schemas.microsoft.com/office/drawing/2014/main" id="{6DBDD380-485F-43EF-8346-304ED21BF88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6" name="Text Box 19">
          <a:extLst>
            <a:ext uri="{FF2B5EF4-FFF2-40B4-BE49-F238E27FC236}">
              <a16:creationId xmlns:a16="http://schemas.microsoft.com/office/drawing/2014/main" id="{EE5BEA4E-5681-4B89-9CEA-569AD420725A}"/>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7" name="Text Box 16">
          <a:extLst>
            <a:ext uri="{FF2B5EF4-FFF2-40B4-BE49-F238E27FC236}">
              <a16:creationId xmlns:a16="http://schemas.microsoft.com/office/drawing/2014/main" id="{F7142D0F-BE09-45E8-92F2-89DB2DFA7D5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8" name="Text Box 17">
          <a:extLst>
            <a:ext uri="{FF2B5EF4-FFF2-40B4-BE49-F238E27FC236}">
              <a16:creationId xmlns:a16="http://schemas.microsoft.com/office/drawing/2014/main" id="{8A920C09-42CF-46A2-9870-86E7ED2F2A88}"/>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9" name="Text Box 18">
          <a:extLst>
            <a:ext uri="{FF2B5EF4-FFF2-40B4-BE49-F238E27FC236}">
              <a16:creationId xmlns:a16="http://schemas.microsoft.com/office/drawing/2014/main" id="{D2942D72-3F14-4327-916B-7E48C25AF88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90" name="Text Box 19">
          <a:extLst>
            <a:ext uri="{FF2B5EF4-FFF2-40B4-BE49-F238E27FC236}">
              <a16:creationId xmlns:a16="http://schemas.microsoft.com/office/drawing/2014/main" id="{34EE26D3-3B17-4C83-A4A0-705AB6A75AAE}"/>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91" name="Text Box 15">
          <a:extLst>
            <a:ext uri="{FF2B5EF4-FFF2-40B4-BE49-F238E27FC236}">
              <a16:creationId xmlns:a16="http://schemas.microsoft.com/office/drawing/2014/main" id="{1675D41A-E19F-47A9-AEC5-3108BDEA603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2" name="Text Box 16">
          <a:extLst>
            <a:ext uri="{FF2B5EF4-FFF2-40B4-BE49-F238E27FC236}">
              <a16:creationId xmlns:a16="http://schemas.microsoft.com/office/drawing/2014/main" id="{FD639F85-2C42-46AB-B1B2-B42DF17B84E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3" name="Text Box 17">
          <a:extLst>
            <a:ext uri="{FF2B5EF4-FFF2-40B4-BE49-F238E27FC236}">
              <a16:creationId xmlns:a16="http://schemas.microsoft.com/office/drawing/2014/main" id="{FE56C6A3-B229-4BBE-A2EF-E20CC4C42FA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4" name="Text Box 18">
          <a:extLst>
            <a:ext uri="{FF2B5EF4-FFF2-40B4-BE49-F238E27FC236}">
              <a16:creationId xmlns:a16="http://schemas.microsoft.com/office/drawing/2014/main" id="{CC1CA9D3-8DFE-4880-91A4-19559316C90E}"/>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5" name="Text Box 19">
          <a:extLst>
            <a:ext uri="{FF2B5EF4-FFF2-40B4-BE49-F238E27FC236}">
              <a16:creationId xmlns:a16="http://schemas.microsoft.com/office/drawing/2014/main" id="{3DE87A31-61B3-47E9-A4B9-984B8822200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6" name="Text Box 16">
          <a:extLst>
            <a:ext uri="{FF2B5EF4-FFF2-40B4-BE49-F238E27FC236}">
              <a16:creationId xmlns:a16="http://schemas.microsoft.com/office/drawing/2014/main" id="{311614DE-0DE7-419A-A7F9-91027E59EC1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7" name="Text Box 17">
          <a:extLst>
            <a:ext uri="{FF2B5EF4-FFF2-40B4-BE49-F238E27FC236}">
              <a16:creationId xmlns:a16="http://schemas.microsoft.com/office/drawing/2014/main" id="{D6096127-446F-4279-9941-CA3C44973E3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15875</xdr:rowOff>
    </xdr:from>
    <xdr:ext cx="95250" cy="171450"/>
    <xdr:sp macro="" textlink="">
      <xdr:nvSpPr>
        <xdr:cNvPr id="3498" name="Text Box 18">
          <a:extLst>
            <a:ext uri="{FF2B5EF4-FFF2-40B4-BE49-F238E27FC236}">
              <a16:creationId xmlns:a16="http://schemas.microsoft.com/office/drawing/2014/main" id="{281F3F68-2A08-4461-BF6B-D1A6C8A14E50}"/>
            </a:ext>
          </a:extLst>
        </xdr:cNvPr>
        <xdr:cNvSpPr txBox="1">
          <a:spLocks noChangeArrowheads="1"/>
        </xdr:cNvSpPr>
      </xdr:nvSpPr>
      <xdr:spPr bwMode="auto">
        <a:xfrm>
          <a:off x="14355762" y="47726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99" name="Text Box 16">
          <a:extLst>
            <a:ext uri="{FF2B5EF4-FFF2-40B4-BE49-F238E27FC236}">
              <a16:creationId xmlns:a16="http://schemas.microsoft.com/office/drawing/2014/main" id="{956819A5-5DE5-43DE-890B-9F0CAADFD4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0" name="Text Box 17">
          <a:extLst>
            <a:ext uri="{FF2B5EF4-FFF2-40B4-BE49-F238E27FC236}">
              <a16:creationId xmlns:a16="http://schemas.microsoft.com/office/drawing/2014/main" id="{62906131-B29A-4E67-B734-09B92DDD45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1" name="Text Box 18">
          <a:extLst>
            <a:ext uri="{FF2B5EF4-FFF2-40B4-BE49-F238E27FC236}">
              <a16:creationId xmlns:a16="http://schemas.microsoft.com/office/drawing/2014/main" id="{BD09DA7F-21C7-4A58-BDF9-C90E35D0FED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2" name="Text Box 19">
          <a:extLst>
            <a:ext uri="{FF2B5EF4-FFF2-40B4-BE49-F238E27FC236}">
              <a16:creationId xmlns:a16="http://schemas.microsoft.com/office/drawing/2014/main" id="{AD2D1B51-9BA4-44B3-BCCA-04F701E905FC}"/>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3" name="Text Box 16">
          <a:extLst>
            <a:ext uri="{FF2B5EF4-FFF2-40B4-BE49-F238E27FC236}">
              <a16:creationId xmlns:a16="http://schemas.microsoft.com/office/drawing/2014/main" id="{9C8D466E-823F-48DC-AB85-A10DD8E3B8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04" name="Text Box 15">
          <a:extLst>
            <a:ext uri="{FF2B5EF4-FFF2-40B4-BE49-F238E27FC236}">
              <a16:creationId xmlns:a16="http://schemas.microsoft.com/office/drawing/2014/main" id="{44F51C94-5003-4F14-BD5F-20C6D8728D2B}"/>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505" name="Text Box 15">
          <a:extLst>
            <a:ext uri="{FF2B5EF4-FFF2-40B4-BE49-F238E27FC236}">
              <a16:creationId xmlns:a16="http://schemas.microsoft.com/office/drawing/2014/main" id="{7FF4CCE4-A0BB-4B5A-9F1E-B9A3B6858326}"/>
            </a:ext>
          </a:extLst>
        </xdr:cNvPr>
        <xdr:cNvSpPr txBox="1">
          <a:spLocks noChangeArrowheads="1"/>
        </xdr:cNvSpPr>
      </xdr:nvSpPr>
      <xdr:spPr bwMode="auto">
        <a:xfrm>
          <a:off x="4743450" y="48082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06" name="Text Box 15">
          <a:extLst>
            <a:ext uri="{FF2B5EF4-FFF2-40B4-BE49-F238E27FC236}">
              <a16:creationId xmlns:a16="http://schemas.microsoft.com/office/drawing/2014/main" id="{95604BDC-F073-40C7-864D-F5D4911B7B78}"/>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07" name="Text Box 15">
          <a:extLst>
            <a:ext uri="{FF2B5EF4-FFF2-40B4-BE49-F238E27FC236}">
              <a16:creationId xmlns:a16="http://schemas.microsoft.com/office/drawing/2014/main" id="{3E116863-701B-4A9A-82AD-EC9267E7F3FB}"/>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08" name="Text Box 15">
          <a:extLst>
            <a:ext uri="{FF2B5EF4-FFF2-40B4-BE49-F238E27FC236}">
              <a16:creationId xmlns:a16="http://schemas.microsoft.com/office/drawing/2014/main" id="{50AE849C-C77F-4CDE-A5DA-015B0878368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09" name="Text Box 15">
          <a:extLst>
            <a:ext uri="{FF2B5EF4-FFF2-40B4-BE49-F238E27FC236}">
              <a16:creationId xmlns:a16="http://schemas.microsoft.com/office/drawing/2014/main" id="{40909DAF-BF4E-4809-9818-497265F606EC}"/>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10" name="Text Box 15">
          <a:extLst>
            <a:ext uri="{FF2B5EF4-FFF2-40B4-BE49-F238E27FC236}">
              <a16:creationId xmlns:a16="http://schemas.microsoft.com/office/drawing/2014/main" id="{1F9C0CBF-C818-45E0-8AC0-A40A4BE2E586}"/>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1" name="Text Box 16">
          <a:extLst>
            <a:ext uri="{FF2B5EF4-FFF2-40B4-BE49-F238E27FC236}">
              <a16:creationId xmlns:a16="http://schemas.microsoft.com/office/drawing/2014/main" id="{1FBDF7F6-D9D8-4AED-BC29-C98CCE8FD9A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2" name="Text Box 17">
          <a:extLst>
            <a:ext uri="{FF2B5EF4-FFF2-40B4-BE49-F238E27FC236}">
              <a16:creationId xmlns:a16="http://schemas.microsoft.com/office/drawing/2014/main" id="{D717F43C-50C4-48BE-9FCB-CB52B4B0B2C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3" name="Text Box 18">
          <a:extLst>
            <a:ext uri="{FF2B5EF4-FFF2-40B4-BE49-F238E27FC236}">
              <a16:creationId xmlns:a16="http://schemas.microsoft.com/office/drawing/2014/main" id="{0E7E8F09-8FDC-418A-A22F-EAEA75C91A8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4" name="Text Box 19">
          <a:extLst>
            <a:ext uri="{FF2B5EF4-FFF2-40B4-BE49-F238E27FC236}">
              <a16:creationId xmlns:a16="http://schemas.microsoft.com/office/drawing/2014/main" id="{414D36BD-E3B3-49B3-B911-7E7549D3D99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5" name="Text Box 16">
          <a:extLst>
            <a:ext uri="{FF2B5EF4-FFF2-40B4-BE49-F238E27FC236}">
              <a16:creationId xmlns:a16="http://schemas.microsoft.com/office/drawing/2014/main" id="{4548D31E-41FB-488C-B3C5-62FBB51479D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6" name="Text Box 17">
          <a:extLst>
            <a:ext uri="{FF2B5EF4-FFF2-40B4-BE49-F238E27FC236}">
              <a16:creationId xmlns:a16="http://schemas.microsoft.com/office/drawing/2014/main" id="{621F443B-AFF6-4064-9EC7-F4B7D9AB2DD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7" name="Text Box 18">
          <a:extLst>
            <a:ext uri="{FF2B5EF4-FFF2-40B4-BE49-F238E27FC236}">
              <a16:creationId xmlns:a16="http://schemas.microsoft.com/office/drawing/2014/main" id="{D12F5358-9209-4B90-8F1C-28100121491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8" name="Text Box 19">
          <a:extLst>
            <a:ext uri="{FF2B5EF4-FFF2-40B4-BE49-F238E27FC236}">
              <a16:creationId xmlns:a16="http://schemas.microsoft.com/office/drawing/2014/main" id="{3CFB6339-630D-40B7-A967-F7A298E8F587}"/>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19" name="Text Box 16">
          <a:extLst>
            <a:ext uri="{FF2B5EF4-FFF2-40B4-BE49-F238E27FC236}">
              <a16:creationId xmlns:a16="http://schemas.microsoft.com/office/drawing/2014/main" id="{94968345-DF0F-440F-8288-2D7090E9DA91}"/>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0" name="Text Box 17">
          <a:extLst>
            <a:ext uri="{FF2B5EF4-FFF2-40B4-BE49-F238E27FC236}">
              <a16:creationId xmlns:a16="http://schemas.microsoft.com/office/drawing/2014/main" id="{C7CEB69E-E353-4EB7-9447-D181F65D32E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1" name="Text Box 18">
          <a:extLst>
            <a:ext uri="{FF2B5EF4-FFF2-40B4-BE49-F238E27FC236}">
              <a16:creationId xmlns:a16="http://schemas.microsoft.com/office/drawing/2014/main" id="{C6FA7F96-0D79-41E8-9F86-2C3FCC6E32B6}"/>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2" name="Text Box 19">
          <a:extLst>
            <a:ext uri="{FF2B5EF4-FFF2-40B4-BE49-F238E27FC236}">
              <a16:creationId xmlns:a16="http://schemas.microsoft.com/office/drawing/2014/main" id="{BDCCFFD8-92B1-410F-8A71-D1E5A7CE67D5}"/>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23" name="Text Box 15">
          <a:extLst>
            <a:ext uri="{FF2B5EF4-FFF2-40B4-BE49-F238E27FC236}">
              <a16:creationId xmlns:a16="http://schemas.microsoft.com/office/drawing/2014/main" id="{95113697-7026-42EE-A2CE-7F94D528D64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4" name="Text Box 16">
          <a:extLst>
            <a:ext uri="{FF2B5EF4-FFF2-40B4-BE49-F238E27FC236}">
              <a16:creationId xmlns:a16="http://schemas.microsoft.com/office/drawing/2014/main" id="{B76EB24A-2398-4368-84BF-49993A5517AD}"/>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5" name="Text Box 17">
          <a:extLst>
            <a:ext uri="{FF2B5EF4-FFF2-40B4-BE49-F238E27FC236}">
              <a16:creationId xmlns:a16="http://schemas.microsoft.com/office/drawing/2014/main" id="{2558E169-BEFE-4D60-97E1-155E2548F5A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6" name="Text Box 18">
          <a:extLst>
            <a:ext uri="{FF2B5EF4-FFF2-40B4-BE49-F238E27FC236}">
              <a16:creationId xmlns:a16="http://schemas.microsoft.com/office/drawing/2014/main" id="{448E6E19-BE02-4831-81F9-AC9BFB1DE012}"/>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7" name="Text Box 19">
          <a:extLst>
            <a:ext uri="{FF2B5EF4-FFF2-40B4-BE49-F238E27FC236}">
              <a16:creationId xmlns:a16="http://schemas.microsoft.com/office/drawing/2014/main" id="{CF87D484-1C18-427A-B2E5-1F304DFD3EC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8" name="Text Box 16">
          <a:extLst>
            <a:ext uri="{FF2B5EF4-FFF2-40B4-BE49-F238E27FC236}">
              <a16:creationId xmlns:a16="http://schemas.microsoft.com/office/drawing/2014/main" id="{ADA5D2D0-8061-4AFC-8442-0FC8A24B896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9" name="Text Box 17">
          <a:extLst>
            <a:ext uri="{FF2B5EF4-FFF2-40B4-BE49-F238E27FC236}">
              <a16:creationId xmlns:a16="http://schemas.microsoft.com/office/drawing/2014/main" id="{6F9FCBEA-6E53-40CD-9DDD-2EBD075A68A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30" name="Text Box 18">
          <a:extLst>
            <a:ext uri="{FF2B5EF4-FFF2-40B4-BE49-F238E27FC236}">
              <a16:creationId xmlns:a16="http://schemas.microsoft.com/office/drawing/2014/main" id="{44C60097-F69C-4D51-BE52-25590B0F2CB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1" name="Text Box 16">
          <a:extLst>
            <a:ext uri="{FF2B5EF4-FFF2-40B4-BE49-F238E27FC236}">
              <a16:creationId xmlns:a16="http://schemas.microsoft.com/office/drawing/2014/main" id="{51B04730-246A-452A-BBB5-1ACACD596EE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2" name="Text Box 17">
          <a:extLst>
            <a:ext uri="{FF2B5EF4-FFF2-40B4-BE49-F238E27FC236}">
              <a16:creationId xmlns:a16="http://schemas.microsoft.com/office/drawing/2014/main" id="{55F6E6B7-1761-491F-A260-ABBD6511B65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3" name="Text Box 18">
          <a:extLst>
            <a:ext uri="{FF2B5EF4-FFF2-40B4-BE49-F238E27FC236}">
              <a16:creationId xmlns:a16="http://schemas.microsoft.com/office/drawing/2014/main" id="{4110A4F9-12C5-4251-88F8-4DF802AEC26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4" name="Text Box 19">
          <a:extLst>
            <a:ext uri="{FF2B5EF4-FFF2-40B4-BE49-F238E27FC236}">
              <a16:creationId xmlns:a16="http://schemas.microsoft.com/office/drawing/2014/main" id="{B4404759-919A-4B0F-AB90-9A9863B86FB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5" name="Text Box 16">
          <a:extLst>
            <a:ext uri="{FF2B5EF4-FFF2-40B4-BE49-F238E27FC236}">
              <a16:creationId xmlns:a16="http://schemas.microsoft.com/office/drawing/2014/main" id="{2C14C4D6-F28E-481B-AE74-35E8EB994F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6" name="Text Box 17">
          <a:extLst>
            <a:ext uri="{FF2B5EF4-FFF2-40B4-BE49-F238E27FC236}">
              <a16:creationId xmlns:a16="http://schemas.microsoft.com/office/drawing/2014/main" id="{CE1D99EB-1499-414C-8C6C-3AA35067BBC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7" name="Text Box 18">
          <a:extLst>
            <a:ext uri="{FF2B5EF4-FFF2-40B4-BE49-F238E27FC236}">
              <a16:creationId xmlns:a16="http://schemas.microsoft.com/office/drawing/2014/main" id="{789C4844-0B3C-4A4B-8A28-E619DD0437BA}"/>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8" name="Text Box 19">
          <a:extLst>
            <a:ext uri="{FF2B5EF4-FFF2-40B4-BE49-F238E27FC236}">
              <a16:creationId xmlns:a16="http://schemas.microsoft.com/office/drawing/2014/main" id="{760C88AA-ED18-4C29-935C-B75B0C1519C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539" name="Text Box 15">
          <a:extLst>
            <a:ext uri="{FF2B5EF4-FFF2-40B4-BE49-F238E27FC236}">
              <a16:creationId xmlns:a16="http://schemas.microsoft.com/office/drawing/2014/main" id="{F8D580DD-2947-481C-9209-9231215BC64C}"/>
            </a:ext>
          </a:extLst>
        </xdr:cNvPr>
        <xdr:cNvSpPr txBox="1">
          <a:spLocks noChangeArrowheads="1"/>
        </xdr:cNvSpPr>
      </xdr:nvSpPr>
      <xdr:spPr bwMode="auto">
        <a:xfrm>
          <a:off x="4743450" y="48082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40" name="Text Box 15">
          <a:extLst>
            <a:ext uri="{FF2B5EF4-FFF2-40B4-BE49-F238E27FC236}">
              <a16:creationId xmlns:a16="http://schemas.microsoft.com/office/drawing/2014/main" id="{A595CD0C-3BC2-467A-A670-040A31CBF771}"/>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41" name="Text Box 15">
          <a:extLst>
            <a:ext uri="{FF2B5EF4-FFF2-40B4-BE49-F238E27FC236}">
              <a16:creationId xmlns:a16="http://schemas.microsoft.com/office/drawing/2014/main" id="{A18216AF-CE14-4399-9214-9C9DDE72B15C}"/>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42" name="Text Box 15">
          <a:extLst>
            <a:ext uri="{FF2B5EF4-FFF2-40B4-BE49-F238E27FC236}">
              <a16:creationId xmlns:a16="http://schemas.microsoft.com/office/drawing/2014/main" id="{6A33BD45-BB30-4223-BE0E-64791F45B704}"/>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43" name="Text Box 15">
          <a:extLst>
            <a:ext uri="{FF2B5EF4-FFF2-40B4-BE49-F238E27FC236}">
              <a16:creationId xmlns:a16="http://schemas.microsoft.com/office/drawing/2014/main" id="{9C0A5F86-C766-479F-A010-CAF91B7469C9}"/>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213632"/>
    <xdr:sp macro="" textlink="">
      <xdr:nvSpPr>
        <xdr:cNvPr id="3544" name="Text Box 15">
          <a:extLst>
            <a:ext uri="{FF2B5EF4-FFF2-40B4-BE49-F238E27FC236}">
              <a16:creationId xmlns:a16="http://schemas.microsoft.com/office/drawing/2014/main" id="{E7DC1291-6756-488C-B229-B92037DF411D}"/>
            </a:ext>
          </a:extLst>
        </xdr:cNvPr>
        <xdr:cNvSpPr txBox="1">
          <a:spLocks noChangeArrowheads="1"/>
        </xdr:cNvSpPr>
      </xdr:nvSpPr>
      <xdr:spPr bwMode="auto">
        <a:xfrm>
          <a:off x="1436370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5" name="Text Box 16">
          <a:extLst>
            <a:ext uri="{FF2B5EF4-FFF2-40B4-BE49-F238E27FC236}">
              <a16:creationId xmlns:a16="http://schemas.microsoft.com/office/drawing/2014/main" id="{A41A70B1-6150-4A65-A204-3A901CCF871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6" name="Text Box 17">
          <a:extLst>
            <a:ext uri="{FF2B5EF4-FFF2-40B4-BE49-F238E27FC236}">
              <a16:creationId xmlns:a16="http://schemas.microsoft.com/office/drawing/2014/main" id="{CDB634B0-CC91-4FC9-A1C9-F85D1AC3828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7" name="Text Box 18">
          <a:extLst>
            <a:ext uri="{FF2B5EF4-FFF2-40B4-BE49-F238E27FC236}">
              <a16:creationId xmlns:a16="http://schemas.microsoft.com/office/drawing/2014/main" id="{3E4AB149-C21F-469D-ACCE-4133B68AFF2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8" name="Text Box 19">
          <a:extLst>
            <a:ext uri="{FF2B5EF4-FFF2-40B4-BE49-F238E27FC236}">
              <a16:creationId xmlns:a16="http://schemas.microsoft.com/office/drawing/2014/main" id="{B3C8E5A4-3DDA-472D-A7AD-EF3D983F8C7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49" name="Text Box 16">
          <a:extLst>
            <a:ext uri="{FF2B5EF4-FFF2-40B4-BE49-F238E27FC236}">
              <a16:creationId xmlns:a16="http://schemas.microsoft.com/office/drawing/2014/main" id="{EC7BC5E4-0DB9-4846-A900-E7F6E4B78F3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0" name="Text Box 17">
          <a:extLst>
            <a:ext uri="{FF2B5EF4-FFF2-40B4-BE49-F238E27FC236}">
              <a16:creationId xmlns:a16="http://schemas.microsoft.com/office/drawing/2014/main" id="{A6859CD3-1B2B-4229-BCE8-B76765226C7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1" name="Text Box 18">
          <a:extLst>
            <a:ext uri="{FF2B5EF4-FFF2-40B4-BE49-F238E27FC236}">
              <a16:creationId xmlns:a16="http://schemas.microsoft.com/office/drawing/2014/main" id="{B2E3C2B2-2FA7-4368-B143-E50009C8F2E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2" name="Text Box 19">
          <a:extLst>
            <a:ext uri="{FF2B5EF4-FFF2-40B4-BE49-F238E27FC236}">
              <a16:creationId xmlns:a16="http://schemas.microsoft.com/office/drawing/2014/main" id="{9930E0F7-B66D-419F-A06A-B4EA7EFFC5B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3" name="Text Box 16">
          <a:extLst>
            <a:ext uri="{FF2B5EF4-FFF2-40B4-BE49-F238E27FC236}">
              <a16:creationId xmlns:a16="http://schemas.microsoft.com/office/drawing/2014/main" id="{7E939FFB-4608-481F-9E47-C3714D8378D7}"/>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4" name="Text Box 17">
          <a:extLst>
            <a:ext uri="{FF2B5EF4-FFF2-40B4-BE49-F238E27FC236}">
              <a16:creationId xmlns:a16="http://schemas.microsoft.com/office/drawing/2014/main" id="{46DFBB21-9A89-44A7-903A-1A556300E274}"/>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5" name="Text Box 18">
          <a:extLst>
            <a:ext uri="{FF2B5EF4-FFF2-40B4-BE49-F238E27FC236}">
              <a16:creationId xmlns:a16="http://schemas.microsoft.com/office/drawing/2014/main" id="{17EC1744-5F7F-492A-AF9A-CAFCFC9FCC28}"/>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6" name="Text Box 19">
          <a:extLst>
            <a:ext uri="{FF2B5EF4-FFF2-40B4-BE49-F238E27FC236}">
              <a16:creationId xmlns:a16="http://schemas.microsoft.com/office/drawing/2014/main" id="{674A27A6-A79E-40E3-991A-B466FEF6459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57" name="Text Box 15">
          <a:extLst>
            <a:ext uri="{FF2B5EF4-FFF2-40B4-BE49-F238E27FC236}">
              <a16:creationId xmlns:a16="http://schemas.microsoft.com/office/drawing/2014/main" id="{3C72D700-E304-490A-836A-519CA83648AD}"/>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8" name="Text Box 16">
          <a:extLst>
            <a:ext uri="{FF2B5EF4-FFF2-40B4-BE49-F238E27FC236}">
              <a16:creationId xmlns:a16="http://schemas.microsoft.com/office/drawing/2014/main" id="{813B1256-CDE8-49BD-8012-8ABBD241850B}"/>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9" name="Text Box 17">
          <a:extLst>
            <a:ext uri="{FF2B5EF4-FFF2-40B4-BE49-F238E27FC236}">
              <a16:creationId xmlns:a16="http://schemas.microsoft.com/office/drawing/2014/main" id="{AE0450D3-BAC5-4ABA-8F7E-78820B416AC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0" name="Text Box 18">
          <a:extLst>
            <a:ext uri="{FF2B5EF4-FFF2-40B4-BE49-F238E27FC236}">
              <a16:creationId xmlns:a16="http://schemas.microsoft.com/office/drawing/2014/main" id="{670690A1-8807-4766-85E2-26F426F148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1" name="Text Box 19">
          <a:extLst>
            <a:ext uri="{FF2B5EF4-FFF2-40B4-BE49-F238E27FC236}">
              <a16:creationId xmlns:a16="http://schemas.microsoft.com/office/drawing/2014/main" id="{D094C2BB-DD58-43C2-9D47-D14E4889FC7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118</xdr:row>
      <xdr:rowOff>504825</xdr:rowOff>
    </xdr:from>
    <xdr:ext cx="95250" cy="442269"/>
    <xdr:sp macro="" textlink="">
      <xdr:nvSpPr>
        <xdr:cNvPr id="3562" name="Text Box 15">
          <a:extLst>
            <a:ext uri="{FF2B5EF4-FFF2-40B4-BE49-F238E27FC236}">
              <a16:creationId xmlns:a16="http://schemas.microsoft.com/office/drawing/2014/main" id="{EC748957-BF8D-49AB-B661-89DEBC8A2384}"/>
            </a:ext>
          </a:extLst>
        </xdr:cNvPr>
        <xdr:cNvSpPr txBox="1">
          <a:spLocks noChangeArrowheads="1"/>
        </xdr:cNvSpPr>
      </xdr:nvSpPr>
      <xdr:spPr bwMode="auto">
        <a:xfrm>
          <a:off x="14363700" y="49568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3" name="Text Box 16">
          <a:extLst>
            <a:ext uri="{FF2B5EF4-FFF2-40B4-BE49-F238E27FC236}">
              <a16:creationId xmlns:a16="http://schemas.microsoft.com/office/drawing/2014/main" id="{3D3A9E8F-DC44-4A2A-AC0E-36A8AD4B3F1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4" name="Text Box 17">
          <a:extLst>
            <a:ext uri="{FF2B5EF4-FFF2-40B4-BE49-F238E27FC236}">
              <a16:creationId xmlns:a16="http://schemas.microsoft.com/office/drawing/2014/main" id="{DBD13DB5-643D-4FFB-9A62-0E221FFE640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5" name="Text Box 18">
          <a:extLst>
            <a:ext uri="{FF2B5EF4-FFF2-40B4-BE49-F238E27FC236}">
              <a16:creationId xmlns:a16="http://schemas.microsoft.com/office/drawing/2014/main" id="{F7969704-F787-43E8-BF62-D8D02896420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6" name="Text Box 16">
          <a:extLst>
            <a:ext uri="{FF2B5EF4-FFF2-40B4-BE49-F238E27FC236}">
              <a16:creationId xmlns:a16="http://schemas.microsoft.com/office/drawing/2014/main" id="{D02EF6B0-ABE1-4208-A68C-7FB46EE7899C}"/>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7" name="Text Box 17">
          <a:extLst>
            <a:ext uri="{FF2B5EF4-FFF2-40B4-BE49-F238E27FC236}">
              <a16:creationId xmlns:a16="http://schemas.microsoft.com/office/drawing/2014/main" id="{F62CCA1F-DD23-4A0B-8908-AF954E38FE5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8" name="Text Box 18">
          <a:extLst>
            <a:ext uri="{FF2B5EF4-FFF2-40B4-BE49-F238E27FC236}">
              <a16:creationId xmlns:a16="http://schemas.microsoft.com/office/drawing/2014/main" id="{669CD2D5-923F-461C-A5D2-76ABAD589DC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9" name="Text Box 19">
          <a:extLst>
            <a:ext uri="{FF2B5EF4-FFF2-40B4-BE49-F238E27FC236}">
              <a16:creationId xmlns:a16="http://schemas.microsoft.com/office/drawing/2014/main" id="{341CF40E-73B0-4ABD-BF2C-DE8FA6DED4D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0" name="Text Box 16">
          <a:extLst>
            <a:ext uri="{FF2B5EF4-FFF2-40B4-BE49-F238E27FC236}">
              <a16:creationId xmlns:a16="http://schemas.microsoft.com/office/drawing/2014/main" id="{92445BFE-6315-48B8-ACAD-64F61E0945F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1" name="Text Box 17">
          <a:extLst>
            <a:ext uri="{FF2B5EF4-FFF2-40B4-BE49-F238E27FC236}">
              <a16:creationId xmlns:a16="http://schemas.microsoft.com/office/drawing/2014/main" id="{9A885934-8D62-4791-AC3C-8BD6C66C588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2" name="Text Box 18">
          <a:extLst>
            <a:ext uri="{FF2B5EF4-FFF2-40B4-BE49-F238E27FC236}">
              <a16:creationId xmlns:a16="http://schemas.microsoft.com/office/drawing/2014/main" id="{A466F8BA-5435-4551-AFB4-8713E5427E0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73" name="Text Box 15">
          <a:extLst>
            <a:ext uri="{FF2B5EF4-FFF2-40B4-BE49-F238E27FC236}">
              <a16:creationId xmlns:a16="http://schemas.microsoft.com/office/drawing/2014/main" id="{AC7CE062-C502-4479-955A-5620E17D02E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4" name="Text Box 16">
          <a:extLst>
            <a:ext uri="{FF2B5EF4-FFF2-40B4-BE49-F238E27FC236}">
              <a16:creationId xmlns:a16="http://schemas.microsoft.com/office/drawing/2014/main" id="{4EAFA9E5-D688-47BC-BC03-922CB94C479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5" name="Text Box 17">
          <a:extLst>
            <a:ext uri="{FF2B5EF4-FFF2-40B4-BE49-F238E27FC236}">
              <a16:creationId xmlns:a16="http://schemas.microsoft.com/office/drawing/2014/main" id="{D0FDA2DB-77B0-4DCE-8885-38C9F102BC8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6" name="Text Box 18">
          <a:extLst>
            <a:ext uri="{FF2B5EF4-FFF2-40B4-BE49-F238E27FC236}">
              <a16:creationId xmlns:a16="http://schemas.microsoft.com/office/drawing/2014/main" id="{CEA51FB9-FD19-41E7-8A72-DA733CBE793E}"/>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7" name="Text Box 19">
          <a:extLst>
            <a:ext uri="{FF2B5EF4-FFF2-40B4-BE49-F238E27FC236}">
              <a16:creationId xmlns:a16="http://schemas.microsoft.com/office/drawing/2014/main" id="{5E32248F-3264-4DBA-924B-7960FEFB840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8" name="Text Box 16">
          <a:extLst>
            <a:ext uri="{FF2B5EF4-FFF2-40B4-BE49-F238E27FC236}">
              <a16:creationId xmlns:a16="http://schemas.microsoft.com/office/drawing/2014/main" id="{E926684E-1695-4430-B04E-26AC264E7D7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9" name="Text Box 17">
          <a:extLst>
            <a:ext uri="{FF2B5EF4-FFF2-40B4-BE49-F238E27FC236}">
              <a16:creationId xmlns:a16="http://schemas.microsoft.com/office/drawing/2014/main" id="{C24C712E-F713-49FA-9FE9-20877C29D644}"/>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0" name="Text Box 18">
          <a:extLst>
            <a:ext uri="{FF2B5EF4-FFF2-40B4-BE49-F238E27FC236}">
              <a16:creationId xmlns:a16="http://schemas.microsoft.com/office/drawing/2014/main" id="{A7DE4C75-37E2-4A28-AB2A-35E03516A55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1" name="Text Box 19">
          <a:extLst>
            <a:ext uri="{FF2B5EF4-FFF2-40B4-BE49-F238E27FC236}">
              <a16:creationId xmlns:a16="http://schemas.microsoft.com/office/drawing/2014/main" id="{3F0F3ADA-EF94-4165-A220-00B4732FBB5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2" name="Text Box 16">
          <a:extLst>
            <a:ext uri="{FF2B5EF4-FFF2-40B4-BE49-F238E27FC236}">
              <a16:creationId xmlns:a16="http://schemas.microsoft.com/office/drawing/2014/main" id="{24B13441-394A-4769-ACF3-E76A766B093B}"/>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3" name="Text Box 17">
          <a:extLst>
            <a:ext uri="{FF2B5EF4-FFF2-40B4-BE49-F238E27FC236}">
              <a16:creationId xmlns:a16="http://schemas.microsoft.com/office/drawing/2014/main" id="{9DC364F2-AE10-4648-AD9C-87CA36942B97}"/>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4" name="Text Box 18">
          <a:extLst>
            <a:ext uri="{FF2B5EF4-FFF2-40B4-BE49-F238E27FC236}">
              <a16:creationId xmlns:a16="http://schemas.microsoft.com/office/drawing/2014/main" id="{841E1146-2D27-47B7-A19C-D896B3765FEE}"/>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5" name="Text Box 19">
          <a:extLst>
            <a:ext uri="{FF2B5EF4-FFF2-40B4-BE49-F238E27FC236}">
              <a16:creationId xmlns:a16="http://schemas.microsoft.com/office/drawing/2014/main" id="{78A917A2-23C2-4A90-85C4-FA42B6ACF539}"/>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86" name="Text Box 15">
          <a:extLst>
            <a:ext uri="{FF2B5EF4-FFF2-40B4-BE49-F238E27FC236}">
              <a16:creationId xmlns:a16="http://schemas.microsoft.com/office/drawing/2014/main" id="{B74CD61C-B752-4FB4-A698-73B10C1889A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7" name="Text Box 16">
          <a:extLst>
            <a:ext uri="{FF2B5EF4-FFF2-40B4-BE49-F238E27FC236}">
              <a16:creationId xmlns:a16="http://schemas.microsoft.com/office/drawing/2014/main" id="{6D29C71A-A836-4DDB-A477-5C9CF85B55D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8" name="Text Box 17">
          <a:extLst>
            <a:ext uri="{FF2B5EF4-FFF2-40B4-BE49-F238E27FC236}">
              <a16:creationId xmlns:a16="http://schemas.microsoft.com/office/drawing/2014/main" id="{C8A051B4-76DF-442C-AD35-EB72E6F0E26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9" name="Text Box 18">
          <a:extLst>
            <a:ext uri="{FF2B5EF4-FFF2-40B4-BE49-F238E27FC236}">
              <a16:creationId xmlns:a16="http://schemas.microsoft.com/office/drawing/2014/main" id="{B374EAC3-DD08-40AB-B3CA-064D31B2A6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90" name="Text Box 19">
          <a:extLst>
            <a:ext uri="{FF2B5EF4-FFF2-40B4-BE49-F238E27FC236}">
              <a16:creationId xmlns:a16="http://schemas.microsoft.com/office/drawing/2014/main" id="{55CBB478-7A90-47B6-AF27-B0C88EC5251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1" name="Text Box 16">
          <a:extLst>
            <a:ext uri="{FF2B5EF4-FFF2-40B4-BE49-F238E27FC236}">
              <a16:creationId xmlns:a16="http://schemas.microsoft.com/office/drawing/2014/main" id="{974B988D-9891-4C24-8196-460F9A65600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2" name="Text Box 17">
          <a:extLst>
            <a:ext uri="{FF2B5EF4-FFF2-40B4-BE49-F238E27FC236}">
              <a16:creationId xmlns:a16="http://schemas.microsoft.com/office/drawing/2014/main" id="{352FDECC-073B-4271-9878-2E825076D2F8}"/>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15875</xdr:rowOff>
    </xdr:from>
    <xdr:ext cx="95250" cy="171450"/>
    <xdr:sp macro="" textlink="">
      <xdr:nvSpPr>
        <xdr:cNvPr id="3593" name="Text Box 18">
          <a:extLst>
            <a:ext uri="{FF2B5EF4-FFF2-40B4-BE49-F238E27FC236}">
              <a16:creationId xmlns:a16="http://schemas.microsoft.com/office/drawing/2014/main" id="{F561CA43-D71E-4D7A-95BA-317FDB6856B4}"/>
            </a:ext>
          </a:extLst>
        </xdr:cNvPr>
        <xdr:cNvSpPr txBox="1">
          <a:spLocks noChangeArrowheads="1"/>
        </xdr:cNvSpPr>
      </xdr:nvSpPr>
      <xdr:spPr bwMode="auto">
        <a:xfrm>
          <a:off x="14355762" y="49955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4" name="Text Box 16">
          <a:extLst>
            <a:ext uri="{FF2B5EF4-FFF2-40B4-BE49-F238E27FC236}">
              <a16:creationId xmlns:a16="http://schemas.microsoft.com/office/drawing/2014/main" id="{8552C0F5-CEC3-490A-AB7E-4815968BD305}"/>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5" name="Text Box 17">
          <a:extLst>
            <a:ext uri="{FF2B5EF4-FFF2-40B4-BE49-F238E27FC236}">
              <a16:creationId xmlns:a16="http://schemas.microsoft.com/office/drawing/2014/main" id="{3C3AEC36-EFFD-4B09-8D4B-7850251F502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6" name="Text Box 18">
          <a:extLst>
            <a:ext uri="{FF2B5EF4-FFF2-40B4-BE49-F238E27FC236}">
              <a16:creationId xmlns:a16="http://schemas.microsoft.com/office/drawing/2014/main" id="{16951C03-D2E7-4FEA-AF2D-030BB2BA1C2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7" name="Text Box 19">
          <a:extLst>
            <a:ext uri="{FF2B5EF4-FFF2-40B4-BE49-F238E27FC236}">
              <a16:creationId xmlns:a16="http://schemas.microsoft.com/office/drawing/2014/main" id="{1256888D-9937-4D09-B329-ADC0FA9C283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8" name="Text Box 16">
          <a:extLst>
            <a:ext uri="{FF2B5EF4-FFF2-40B4-BE49-F238E27FC236}">
              <a16:creationId xmlns:a16="http://schemas.microsoft.com/office/drawing/2014/main" id="{D794CD44-3A3D-40BC-8297-E60FA1874EE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99" name="Text Box 15">
          <a:extLst>
            <a:ext uri="{FF2B5EF4-FFF2-40B4-BE49-F238E27FC236}">
              <a16:creationId xmlns:a16="http://schemas.microsoft.com/office/drawing/2014/main" id="{6467EACC-A738-43F2-A1D2-B9E6B1134012}"/>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600" name="Text Box 15">
          <a:extLst>
            <a:ext uri="{FF2B5EF4-FFF2-40B4-BE49-F238E27FC236}">
              <a16:creationId xmlns:a16="http://schemas.microsoft.com/office/drawing/2014/main" id="{FE94A0F5-D998-49D0-9C2F-D77723FF5DE9}"/>
            </a:ext>
          </a:extLst>
        </xdr:cNvPr>
        <xdr:cNvSpPr txBox="1">
          <a:spLocks noChangeArrowheads="1"/>
        </xdr:cNvSpPr>
      </xdr:nvSpPr>
      <xdr:spPr bwMode="auto">
        <a:xfrm>
          <a:off x="4743450" y="50311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01" name="Text Box 15">
          <a:extLst>
            <a:ext uri="{FF2B5EF4-FFF2-40B4-BE49-F238E27FC236}">
              <a16:creationId xmlns:a16="http://schemas.microsoft.com/office/drawing/2014/main" id="{0BF582C8-DBA5-4723-A62D-060E9C032DCC}"/>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02" name="Text Box 15">
          <a:extLst>
            <a:ext uri="{FF2B5EF4-FFF2-40B4-BE49-F238E27FC236}">
              <a16:creationId xmlns:a16="http://schemas.microsoft.com/office/drawing/2014/main" id="{880E4223-E677-4EE1-8293-1E86D01CF489}"/>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03" name="Text Box 15">
          <a:extLst>
            <a:ext uri="{FF2B5EF4-FFF2-40B4-BE49-F238E27FC236}">
              <a16:creationId xmlns:a16="http://schemas.microsoft.com/office/drawing/2014/main" id="{780B167E-DA08-4882-928A-092BF461DC1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604" name="Text Box 15">
          <a:extLst>
            <a:ext uri="{FF2B5EF4-FFF2-40B4-BE49-F238E27FC236}">
              <a16:creationId xmlns:a16="http://schemas.microsoft.com/office/drawing/2014/main" id="{0BBA3A36-5BCC-429A-9087-A30D9C5DB943}"/>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605" name="Text Box 15">
          <a:extLst>
            <a:ext uri="{FF2B5EF4-FFF2-40B4-BE49-F238E27FC236}">
              <a16:creationId xmlns:a16="http://schemas.microsoft.com/office/drawing/2014/main" id="{4C587EE3-032E-4427-896E-3CCA042E14B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6" name="Text Box 16">
          <a:extLst>
            <a:ext uri="{FF2B5EF4-FFF2-40B4-BE49-F238E27FC236}">
              <a16:creationId xmlns:a16="http://schemas.microsoft.com/office/drawing/2014/main" id="{81CB472E-28CB-4679-B9BD-E9CBDA74A98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7" name="Text Box 17">
          <a:extLst>
            <a:ext uri="{FF2B5EF4-FFF2-40B4-BE49-F238E27FC236}">
              <a16:creationId xmlns:a16="http://schemas.microsoft.com/office/drawing/2014/main" id="{9B9F204D-D86A-42FA-8EBF-91F95101D89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8" name="Text Box 18">
          <a:extLst>
            <a:ext uri="{FF2B5EF4-FFF2-40B4-BE49-F238E27FC236}">
              <a16:creationId xmlns:a16="http://schemas.microsoft.com/office/drawing/2014/main" id="{A1CD2557-19FF-464F-A039-C74168BEF1A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9" name="Text Box 19">
          <a:extLst>
            <a:ext uri="{FF2B5EF4-FFF2-40B4-BE49-F238E27FC236}">
              <a16:creationId xmlns:a16="http://schemas.microsoft.com/office/drawing/2014/main" id="{D6343E1E-D01F-4C49-90B6-E0E9FFBE316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0" name="Text Box 16">
          <a:extLst>
            <a:ext uri="{FF2B5EF4-FFF2-40B4-BE49-F238E27FC236}">
              <a16:creationId xmlns:a16="http://schemas.microsoft.com/office/drawing/2014/main" id="{9B981704-D8A7-4EC4-BA83-C89326CCBD1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1" name="Text Box 17">
          <a:extLst>
            <a:ext uri="{FF2B5EF4-FFF2-40B4-BE49-F238E27FC236}">
              <a16:creationId xmlns:a16="http://schemas.microsoft.com/office/drawing/2014/main" id="{CEDCC2EF-981E-4C77-8634-E8D144AC91B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2" name="Text Box 18">
          <a:extLst>
            <a:ext uri="{FF2B5EF4-FFF2-40B4-BE49-F238E27FC236}">
              <a16:creationId xmlns:a16="http://schemas.microsoft.com/office/drawing/2014/main" id="{5C69AC78-8953-4E7B-9BC8-E21E1609EBB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3" name="Text Box 19">
          <a:extLst>
            <a:ext uri="{FF2B5EF4-FFF2-40B4-BE49-F238E27FC236}">
              <a16:creationId xmlns:a16="http://schemas.microsoft.com/office/drawing/2014/main" id="{6BCCC7A7-E2CC-40CD-969F-821A994312A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4" name="Text Box 16">
          <a:extLst>
            <a:ext uri="{FF2B5EF4-FFF2-40B4-BE49-F238E27FC236}">
              <a16:creationId xmlns:a16="http://schemas.microsoft.com/office/drawing/2014/main" id="{D0ACB8F9-5C5D-4C63-B1C4-60D73469335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5" name="Text Box 17">
          <a:extLst>
            <a:ext uri="{FF2B5EF4-FFF2-40B4-BE49-F238E27FC236}">
              <a16:creationId xmlns:a16="http://schemas.microsoft.com/office/drawing/2014/main" id="{5FFF4A27-3DF0-4CC7-8D67-4AE359B2EF37}"/>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6" name="Text Box 18">
          <a:extLst>
            <a:ext uri="{FF2B5EF4-FFF2-40B4-BE49-F238E27FC236}">
              <a16:creationId xmlns:a16="http://schemas.microsoft.com/office/drawing/2014/main" id="{46A127B4-783F-4008-8A7C-A42CD02AC3B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7" name="Text Box 19">
          <a:extLst>
            <a:ext uri="{FF2B5EF4-FFF2-40B4-BE49-F238E27FC236}">
              <a16:creationId xmlns:a16="http://schemas.microsoft.com/office/drawing/2014/main" id="{6A17B369-2065-4D10-A7D5-1B0CDA67A133}"/>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18" name="Text Box 15">
          <a:extLst>
            <a:ext uri="{FF2B5EF4-FFF2-40B4-BE49-F238E27FC236}">
              <a16:creationId xmlns:a16="http://schemas.microsoft.com/office/drawing/2014/main" id="{96CC4ADA-3D58-4826-8AD7-5BC3CF05F35F}"/>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19" name="Text Box 16">
          <a:extLst>
            <a:ext uri="{FF2B5EF4-FFF2-40B4-BE49-F238E27FC236}">
              <a16:creationId xmlns:a16="http://schemas.microsoft.com/office/drawing/2014/main" id="{2CE69EB4-1D23-4202-85C4-AC28F27704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0" name="Text Box 17">
          <a:extLst>
            <a:ext uri="{FF2B5EF4-FFF2-40B4-BE49-F238E27FC236}">
              <a16:creationId xmlns:a16="http://schemas.microsoft.com/office/drawing/2014/main" id="{317ED056-7F50-40B9-A2E4-D0306F9CF11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1" name="Text Box 18">
          <a:extLst>
            <a:ext uri="{FF2B5EF4-FFF2-40B4-BE49-F238E27FC236}">
              <a16:creationId xmlns:a16="http://schemas.microsoft.com/office/drawing/2014/main" id="{8E57DBEC-62B1-4C60-818B-28ECCCA7F1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2" name="Text Box 19">
          <a:extLst>
            <a:ext uri="{FF2B5EF4-FFF2-40B4-BE49-F238E27FC236}">
              <a16:creationId xmlns:a16="http://schemas.microsoft.com/office/drawing/2014/main" id="{0A6531E8-B695-4C40-A12B-433011AC9B4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3" name="Text Box 16">
          <a:extLst>
            <a:ext uri="{FF2B5EF4-FFF2-40B4-BE49-F238E27FC236}">
              <a16:creationId xmlns:a16="http://schemas.microsoft.com/office/drawing/2014/main" id="{D74785EE-1914-4A4C-97A5-E0A1C8611EFF}"/>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4" name="Text Box 17">
          <a:extLst>
            <a:ext uri="{FF2B5EF4-FFF2-40B4-BE49-F238E27FC236}">
              <a16:creationId xmlns:a16="http://schemas.microsoft.com/office/drawing/2014/main" id="{D4DD0940-5CEC-4713-A809-D7638AF39489}"/>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5" name="Text Box 18">
          <a:extLst>
            <a:ext uri="{FF2B5EF4-FFF2-40B4-BE49-F238E27FC236}">
              <a16:creationId xmlns:a16="http://schemas.microsoft.com/office/drawing/2014/main" id="{B7594924-03A6-48E0-8EC1-FE7C9CD4923D}"/>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6" name="Text Box 16">
          <a:extLst>
            <a:ext uri="{FF2B5EF4-FFF2-40B4-BE49-F238E27FC236}">
              <a16:creationId xmlns:a16="http://schemas.microsoft.com/office/drawing/2014/main" id="{9DF03457-7C4F-41AA-9805-47B400ECF75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7" name="Text Box 17">
          <a:extLst>
            <a:ext uri="{FF2B5EF4-FFF2-40B4-BE49-F238E27FC236}">
              <a16:creationId xmlns:a16="http://schemas.microsoft.com/office/drawing/2014/main" id="{6B69D12D-115C-4B00-9B36-1C910E6C2ED8}"/>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8" name="Text Box 18">
          <a:extLst>
            <a:ext uri="{FF2B5EF4-FFF2-40B4-BE49-F238E27FC236}">
              <a16:creationId xmlns:a16="http://schemas.microsoft.com/office/drawing/2014/main" id="{C4329A06-6C91-48DF-9341-6D52EDECD6BF}"/>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9" name="Text Box 19">
          <a:extLst>
            <a:ext uri="{FF2B5EF4-FFF2-40B4-BE49-F238E27FC236}">
              <a16:creationId xmlns:a16="http://schemas.microsoft.com/office/drawing/2014/main" id="{40DAC2D2-CD7F-4164-BE68-10EB290AE97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0" name="Text Box 16">
          <a:extLst>
            <a:ext uri="{FF2B5EF4-FFF2-40B4-BE49-F238E27FC236}">
              <a16:creationId xmlns:a16="http://schemas.microsoft.com/office/drawing/2014/main" id="{DBA9D139-D118-4B9B-98BB-E295527EDB7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1" name="Text Box 17">
          <a:extLst>
            <a:ext uri="{FF2B5EF4-FFF2-40B4-BE49-F238E27FC236}">
              <a16:creationId xmlns:a16="http://schemas.microsoft.com/office/drawing/2014/main" id="{D8E4CBD5-7BC5-4CFF-BFD0-D6B9290A1C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2" name="Text Box 18">
          <a:extLst>
            <a:ext uri="{FF2B5EF4-FFF2-40B4-BE49-F238E27FC236}">
              <a16:creationId xmlns:a16="http://schemas.microsoft.com/office/drawing/2014/main" id="{C807B5FF-B4C9-461E-A8B8-D25467A1366D}"/>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3" name="Text Box 19">
          <a:extLst>
            <a:ext uri="{FF2B5EF4-FFF2-40B4-BE49-F238E27FC236}">
              <a16:creationId xmlns:a16="http://schemas.microsoft.com/office/drawing/2014/main" id="{06CD0765-C36A-417B-A312-6DCBD3D6B33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634" name="Text Box 15">
          <a:extLst>
            <a:ext uri="{FF2B5EF4-FFF2-40B4-BE49-F238E27FC236}">
              <a16:creationId xmlns:a16="http://schemas.microsoft.com/office/drawing/2014/main" id="{8CDB18B3-B21A-4153-9D1E-E1F4FC9F7F48}"/>
            </a:ext>
          </a:extLst>
        </xdr:cNvPr>
        <xdr:cNvSpPr txBox="1">
          <a:spLocks noChangeArrowheads="1"/>
        </xdr:cNvSpPr>
      </xdr:nvSpPr>
      <xdr:spPr bwMode="auto">
        <a:xfrm>
          <a:off x="4743450" y="50311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35" name="Text Box 15">
          <a:extLst>
            <a:ext uri="{FF2B5EF4-FFF2-40B4-BE49-F238E27FC236}">
              <a16:creationId xmlns:a16="http://schemas.microsoft.com/office/drawing/2014/main" id="{84A3F601-9A81-4683-9D47-D2ABB16C8741}"/>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36" name="Text Box 15">
          <a:extLst>
            <a:ext uri="{FF2B5EF4-FFF2-40B4-BE49-F238E27FC236}">
              <a16:creationId xmlns:a16="http://schemas.microsoft.com/office/drawing/2014/main" id="{DB75BFB4-1BE0-4F7D-AF34-B4B820EB49FC}"/>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37" name="Text Box 15">
          <a:extLst>
            <a:ext uri="{FF2B5EF4-FFF2-40B4-BE49-F238E27FC236}">
              <a16:creationId xmlns:a16="http://schemas.microsoft.com/office/drawing/2014/main" id="{BAF9B4CD-9DBE-469A-BB90-75CE4940D59F}"/>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638" name="Text Box 15">
          <a:extLst>
            <a:ext uri="{FF2B5EF4-FFF2-40B4-BE49-F238E27FC236}">
              <a16:creationId xmlns:a16="http://schemas.microsoft.com/office/drawing/2014/main" id="{C8D48CF7-A4F9-4070-A3A5-F46456E21939}"/>
            </a:ext>
          </a:extLst>
        </xdr:cNvPr>
        <xdr:cNvSpPr txBox="1">
          <a:spLocks noChangeArrowheads="1"/>
        </xdr:cNvSpPr>
      </xdr:nvSpPr>
      <xdr:spPr bwMode="auto">
        <a:xfrm>
          <a:off x="4737100" y="5028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3639" name="Text Box 15">
          <a:extLst>
            <a:ext uri="{FF2B5EF4-FFF2-40B4-BE49-F238E27FC236}">
              <a16:creationId xmlns:a16="http://schemas.microsoft.com/office/drawing/2014/main" id="{EDC31ED7-6ABC-4AE4-90DC-9C445772A37E}"/>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0" name="Text Box 16">
          <a:extLst>
            <a:ext uri="{FF2B5EF4-FFF2-40B4-BE49-F238E27FC236}">
              <a16:creationId xmlns:a16="http://schemas.microsoft.com/office/drawing/2014/main" id="{C1184020-E086-4B39-8A17-074D2DCF6C0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1" name="Text Box 17">
          <a:extLst>
            <a:ext uri="{FF2B5EF4-FFF2-40B4-BE49-F238E27FC236}">
              <a16:creationId xmlns:a16="http://schemas.microsoft.com/office/drawing/2014/main" id="{390939C2-0281-4BCE-A244-EF3EB398E17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2" name="Text Box 18">
          <a:extLst>
            <a:ext uri="{FF2B5EF4-FFF2-40B4-BE49-F238E27FC236}">
              <a16:creationId xmlns:a16="http://schemas.microsoft.com/office/drawing/2014/main" id="{CE01E970-75E6-4DBB-BB7E-C25B238D970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3" name="Text Box 19">
          <a:extLst>
            <a:ext uri="{FF2B5EF4-FFF2-40B4-BE49-F238E27FC236}">
              <a16:creationId xmlns:a16="http://schemas.microsoft.com/office/drawing/2014/main" id="{3FF921E2-15A7-4D69-9A51-5297665D468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4" name="Text Box 16">
          <a:extLst>
            <a:ext uri="{FF2B5EF4-FFF2-40B4-BE49-F238E27FC236}">
              <a16:creationId xmlns:a16="http://schemas.microsoft.com/office/drawing/2014/main" id="{4A32B9EE-8B03-41B4-8556-8E88FD3B892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5" name="Text Box 17">
          <a:extLst>
            <a:ext uri="{FF2B5EF4-FFF2-40B4-BE49-F238E27FC236}">
              <a16:creationId xmlns:a16="http://schemas.microsoft.com/office/drawing/2014/main" id="{0CDDD939-277D-46DA-BAF3-F0F05857DF4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6" name="Text Box 18">
          <a:extLst>
            <a:ext uri="{FF2B5EF4-FFF2-40B4-BE49-F238E27FC236}">
              <a16:creationId xmlns:a16="http://schemas.microsoft.com/office/drawing/2014/main" id="{513B104E-9E3D-4B07-A116-5301D4E8B64B}"/>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7" name="Text Box 19">
          <a:extLst>
            <a:ext uri="{FF2B5EF4-FFF2-40B4-BE49-F238E27FC236}">
              <a16:creationId xmlns:a16="http://schemas.microsoft.com/office/drawing/2014/main" id="{34165036-6F70-4AA0-B823-C45CB2BDF432}"/>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8" name="Text Box 16">
          <a:extLst>
            <a:ext uri="{FF2B5EF4-FFF2-40B4-BE49-F238E27FC236}">
              <a16:creationId xmlns:a16="http://schemas.microsoft.com/office/drawing/2014/main" id="{55FD0A09-DAAA-4E57-A250-053CD67933E8}"/>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9" name="Text Box 17">
          <a:extLst>
            <a:ext uri="{FF2B5EF4-FFF2-40B4-BE49-F238E27FC236}">
              <a16:creationId xmlns:a16="http://schemas.microsoft.com/office/drawing/2014/main" id="{28D22FA8-DB4D-47CB-BB2F-E93701020339}"/>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0" name="Text Box 18">
          <a:extLst>
            <a:ext uri="{FF2B5EF4-FFF2-40B4-BE49-F238E27FC236}">
              <a16:creationId xmlns:a16="http://schemas.microsoft.com/office/drawing/2014/main" id="{7ED033D7-2261-47D7-A855-21310508A0EA}"/>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1" name="Text Box 19">
          <a:extLst>
            <a:ext uri="{FF2B5EF4-FFF2-40B4-BE49-F238E27FC236}">
              <a16:creationId xmlns:a16="http://schemas.microsoft.com/office/drawing/2014/main" id="{63C53ABE-9EBF-4433-802D-91E0689F878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52" name="Text Box 15">
          <a:extLst>
            <a:ext uri="{FF2B5EF4-FFF2-40B4-BE49-F238E27FC236}">
              <a16:creationId xmlns:a16="http://schemas.microsoft.com/office/drawing/2014/main" id="{F5D5205E-91C7-4265-8669-2D98ED89DFF0}"/>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3" name="Text Box 16">
          <a:extLst>
            <a:ext uri="{FF2B5EF4-FFF2-40B4-BE49-F238E27FC236}">
              <a16:creationId xmlns:a16="http://schemas.microsoft.com/office/drawing/2014/main" id="{DB85A2F7-7A35-405A-AA50-74DCEFCD1A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4" name="Text Box 17">
          <a:extLst>
            <a:ext uri="{FF2B5EF4-FFF2-40B4-BE49-F238E27FC236}">
              <a16:creationId xmlns:a16="http://schemas.microsoft.com/office/drawing/2014/main" id="{D333B8A5-1CD0-4DFB-BE91-538A31E4E10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5" name="Text Box 18">
          <a:extLst>
            <a:ext uri="{FF2B5EF4-FFF2-40B4-BE49-F238E27FC236}">
              <a16:creationId xmlns:a16="http://schemas.microsoft.com/office/drawing/2014/main" id="{C9ECD9A9-86D9-449E-9B54-817AEB1DCB5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6" name="Text Box 19">
          <a:extLst>
            <a:ext uri="{FF2B5EF4-FFF2-40B4-BE49-F238E27FC236}">
              <a16:creationId xmlns:a16="http://schemas.microsoft.com/office/drawing/2014/main" id="{BB35CE52-9016-4A71-B79C-4C41E72FA5F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124</xdr:row>
      <xdr:rowOff>504825</xdr:rowOff>
    </xdr:from>
    <xdr:ext cx="95250" cy="442269"/>
    <xdr:sp macro="" textlink="">
      <xdr:nvSpPr>
        <xdr:cNvPr id="3657" name="Text Box 15">
          <a:extLst>
            <a:ext uri="{FF2B5EF4-FFF2-40B4-BE49-F238E27FC236}">
              <a16:creationId xmlns:a16="http://schemas.microsoft.com/office/drawing/2014/main" id="{2A262E26-7B41-4703-AE72-9ECA968C3505}"/>
            </a:ext>
          </a:extLst>
        </xdr:cNvPr>
        <xdr:cNvSpPr txBox="1">
          <a:spLocks noChangeArrowheads="1"/>
        </xdr:cNvSpPr>
      </xdr:nvSpPr>
      <xdr:spPr bwMode="auto">
        <a:xfrm>
          <a:off x="14363700" y="51796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8" name="Text Box 16">
          <a:extLst>
            <a:ext uri="{FF2B5EF4-FFF2-40B4-BE49-F238E27FC236}">
              <a16:creationId xmlns:a16="http://schemas.microsoft.com/office/drawing/2014/main" id="{D65F208B-6A73-4934-AD0F-55BBA7A88D76}"/>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9" name="Text Box 17">
          <a:extLst>
            <a:ext uri="{FF2B5EF4-FFF2-40B4-BE49-F238E27FC236}">
              <a16:creationId xmlns:a16="http://schemas.microsoft.com/office/drawing/2014/main" id="{19C03E23-B1B1-4F7A-BD2C-AA3E9F22014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60" name="Text Box 18">
          <a:extLst>
            <a:ext uri="{FF2B5EF4-FFF2-40B4-BE49-F238E27FC236}">
              <a16:creationId xmlns:a16="http://schemas.microsoft.com/office/drawing/2014/main" id="{CF5D89B9-4AEB-4D72-8637-85662F2DAF35}"/>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1" name="Text Box 16">
          <a:extLst>
            <a:ext uri="{FF2B5EF4-FFF2-40B4-BE49-F238E27FC236}">
              <a16:creationId xmlns:a16="http://schemas.microsoft.com/office/drawing/2014/main" id="{86A416E6-2441-4734-B2C9-E2805CC6E9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2" name="Text Box 17">
          <a:extLst>
            <a:ext uri="{FF2B5EF4-FFF2-40B4-BE49-F238E27FC236}">
              <a16:creationId xmlns:a16="http://schemas.microsoft.com/office/drawing/2014/main" id="{F553D2BB-5790-4E61-83FC-43FB4C50B5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3" name="Text Box 18">
          <a:extLst>
            <a:ext uri="{FF2B5EF4-FFF2-40B4-BE49-F238E27FC236}">
              <a16:creationId xmlns:a16="http://schemas.microsoft.com/office/drawing/2014/main" id="{FAE4B9C3-5EE5-4B12-92E2-D3AE5B5FFE8E}"/>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4" name="Text Box 19">
          <a:extLst>
            <a:ext uri="{FF2B5EF4-FFF2-40B4-BE49-F238E27FC236}">
              <a16:creationId xmlns:a16="http://schemas.microsoft.com/office/drawing/2014/main" id="{884F1A27-01AD-4101-A2B5-62EEC4A473F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5" name="Text Box 16">
          <a:extLst>
            <a:ext uri="{FF2B5EF4-FFF2-40B4-BE49-F238E27FC236}">
              <a16:creationId xmlns:a16="http://schemas.microsoft.com/office/drawing/2014/main" id="{844EC2EA-6233-4AF9-8A36-7958774F7E7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6" name="Text Box 17">
          <a:extLst>
            <a:ext uri="{FF2B5EF4-FFF2-40B4-BE49-F238E27FC236}">
              <a16:creationId xmlns:a16="http://schemas.microsoft.com/office/drawing/2014/main" id="{0CD28343-EB66-48E1-BB39-38C0DAA7823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7" name="Text Box 18">
          <a:extLst>
            <a:ext uri="{FF2B5EF4-FFF2-40B4-BE49-F238E27FC236}">
              <a16:creationId xmlns:a16="http://schemas.microsoft.com/office/drawing/2014/main" id="{03BE6C0A-C290-4000-A27C-587ECEE6E8C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68" name="Text Box 15">
          <a:extLst>
            <a:ext uri="{FF2B5EF4-FFF2-40B4-BE49-F238E27FC236}">
              <a16:creationId xmlns:a16="http://schemas.microsoft.com/office/drawing/2014/main" id="{BF5E7225-6CD2-4DB8-9693-44B1ABCD13F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69" name="Text Box 16">
          <a:extLst>
            <a:ext uri="{FF2B5EF4-FFF2-40B4-BE49-F238E27FC236}">
              <a16:creationId xmlns:a16="http://schemas.microsoft.com/office/drawing/2014/main" id="{95992BEE-59A6-40B5-AA65-A5A51E336AD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0" name="Text Box 17">
          <a:extLst>
            <a:ext uri="{FF2B5EF4-FFF2-40B4-BE49-F238E27FC236}">
              <a16:creationId xmlns:a16="http://schemas.microsoft.com/office/drawing/2014/main" id="{BC4AE970-6318-40D5-A1B5-6212832AA5D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1" name="Text Box 18">
          <a:extLst>
            <a:ext uri="{FF2B5EF4-FFF2-40B4-BE49-F238E27FC236}">
              <a16:creationId xmlns:a16="http://schemas.microsoft.com/office/drawing/2014/main" id="{E4198F94-D7B9-43A8-B4EA-2A13194E2B7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2" name="Text Box 19">
          <a:extLst>
            <a:ext uri="{FF2B5EF4-FFF2-40B4-BE49-F238E27FC236}">
              <a16:creationId xmlns:a16="http://schemas.microsoft.com/office/drawing/2014/main" id="{6F3D98B7-1DB8-4E1D-838A-9033E41A212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3" name="Text Box 16">
          <a:extLst>
            <a:ext uri="{FF2B5EF4-FFF2-40B4-BE49-F238E27FC236}">
              <a16:creationId xmlns:a16="http://schemas.microsoft.com/office/drawing/2014/main" id="{77F2599C-1F49-47D7-BE79-0792D86D6E0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4" name="Text Box 17">
          <a:extLst>
            <a:ext uri="{FF2B5EF4-FFF2-40B4-BE49-F238E27FC236}">
              <a16:creationId xmlns:a16="http://schemas.microsoft.com/office/drawing/2014/main" id="{CD4C9391-B366-4FC8-B71D-F4A89FAACD8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5" name="Text Box 18">
          <a:extLst>
            <a:ext uri="{FF2B5EF4-FFF2-40B4-BE49-F238E27FC236}">
              <a16:creationId xmlns:a16="http://schemas.microsoft.com/office/drawing/2014/main" id="{49A2396A-69F9-4194-8FCC-3E3AF513D3A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6" name="Text Box 19">
          <a:extLst>
            <a:ext uri="{FF2B5EF4-FFF2-40B4-BE49-F238E27FC236}">
              <a16:creationId xmlns:a16="http://schemas.microsoft.com/office/drawing/2014/main" id="{66FFBE20-C7CF-46B0-B05E-5FDC974FE8F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7" name="Text Box 16">
          <a:extLst>
            <a:ext uri="{FF2B5EF4-FFF2-40B4-BE49-F238E27FC236}">
              <a16:creationId xmlns:a16="http://schemas.microsoft.com/office/drawing/2014/main" id="{786DF397-CDCF-49BE-8171-50315C3BE99E}"/>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8" name="Text Box 17">
          <a:extLst>
            <a:ext uri="{FF2B5EF4-FFF2-40B4-BE49-F238E27FC236}">
              <a16:creationId xmlns:a16="http://schemas.microsoft.com/office/drawing/2014/main" id="{2CA0BCE3-DF1F-4CF3-B82A-B19970DBC8E1}"/>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9" name="Text Box 18">
          <a:extLst>
            <a:ext uri="{FF2B5EF4-FFF2-40B4-BE49-F238E27FC236}">
              <a16:creationId xmlns:a16="http://schemas.microsoft.com/office/drawing/2014/main" id="{778860D3-35AA-4115-938E-B2E86823B42A}"/>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80" name="Text Box 19">
          <a:extLst>
            <a:ext uri="{FF2B5EF4-FFF2-40B4-BE49-F238E27FC236}">
              <a16:creationId xmlns:a16="http://schemas.microsoft.com/office/drawing/2014/main" id="{D960CDDB-2231-4F32-9CD3-2FC4014428AB}"/>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81" name="Text Box 15">
          <a:extLst>
            <a:ext uri="{FF2B5EF4-FFF2-40B4-BE49-F238E27FC236}">
              <a16:creationId xmlns:a16="http://schemas.microsoft.com/office/drawing/2014/main" id="{F7AABAE1-5BC0-4FEB-B72E-8968B976C8DD}"/>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2" name="Text Box 16">
          <a:extLst>
            <a:ext uri="{FF2B5EF4-FFF2-40B4-BE49-F238E27FC236}">
              <a16:creationId xmlns:a16="http://schemas.microsoft.com/office/drawing/2014/main" id="{E862F86D-05DE-4041-A20F-81F0F0DA797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3" name="Text Box 17">
          <a:extLst>
            <a:ext uri="{FF2B5EF4-FFF2-40B4-BE49-F238E27FC236}">
              <a16:creationId xmlns:a16="http://schemas.microsoft.com/office/drawing/2014/main" id="{C6D0F671-3FE5-42A7-8002-92350C8E35E6}"/>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4" name="Text Box 18">
          <a:extLst>
            <a:ext uri="{FF2B5EF4-FFF2-40B4-BE49-F238E27FC236}">
              <a16:creationId xmlns:a16="http://schemas.microsoft.com/office/drawing/2014/main" id="{07E4435C-1398-45B3-84A0-87C67F7982F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5" name="Text Box 19">
          <a:extLst>
            <a:ext uri="{FF2B5EF4-FFF2-40B4-BE49-F238E27FC236}">
              <a16:creationId xmlns:a16="http://schemas.microsoft.com/office/drawing/2014/main" id="{0DEA737A-1068-4B49-A0B8-15481E78A08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6" name="Text Box 16">
          <a:extLst>
            <a:ext uri="{FF2B5EF4-FFF2-40B4-BE49-F238E27FC236}">
              <a16:creationId xmlns:a16="http://schemas.microsoft.com/office/drawing/2014/main" id="{990C4563-1E74-426A-8095-3EFA8540613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7" name="Text Box 17">
          <a:extLst>
            <a:ext uri="{FF2B5EF4-FFF2-40B4-BE49-F238E27FC236}">
              <a16:creationId xmlns:a16="http://schemas.microsoft.com/office/drawing/2014/main" id="{8192D37D-D7D5-401C-A0FB-07FF5DB47D9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15875</xdr:rowOff>
    </xdr:from>
    <xdr:ext cx="95250" cy="171450"/>
    <xdr:sp macro="" textlink="">
      <xdr:nvSpPr>
        <xdr:cNvPr id="3688" name="Text Box 18">
          <a:extLst>
            <a:ext uri="{FF2B5EF4-FFF2-40B4-BE49-F238E27FC236}">
              <a16:creationId xmlns:a16="http://schemas.microsoft.com/office/drawing/2014/main" id="{97C0E6B4-67BC-4865-BE63-CAB9A809736B}"/>
            </a:ext>
          </a:extLst>
        </xdr:cNvPr>
        <xdr:cNvSpPr txBox="1">
          <a:spLocks noChangeArrowheads="1"/>
        </xdr:cNvSpPr>
      </xdr:nvSpPr>
      <xdr:spPr bwMode="auto">
        <a:xfrm>
          <a:off x="14355762" y="5218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89" name="Text Box 16">
          <a:extLst>
            <a:ext uri="{FF2B5EF4-FFF2-40B4-BE49-F238E27FC236}">
              <a16:creationId xmlns:a16="http://schemas.microsoft.com/office/drawing/2014/main" id="{448C2292-7EEC-4349-BBE4-FED6BE6E1CA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0" name="Text Box 17">
          <a:extLst>
            <a:ext uri="{FF2B5EF4-FFF2-40B4-BE49-F238E27FC236}">
              <a16:creationId xmlns:a16="http://schemas.microsoft.com/office/drawing/2014/main" id="{9CC0B838-A75F-43F0-B668-DA7CBEE7F11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1" name="Text Box 18">
          <a:extLst>
            <a:ext uri="{FF2B5EF4-FFF2-40B4-BE49-F238E27FC236}">
              <a16:creationId xmlns:a16="http://schemas.microsoft.com/office/drawing/2014/main" id="{78DE059D-C1A9-4177-B7B2-1FD75F0C953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2" name="Text Box 19">
          <a:extLst>
            <a:ext uri="{FF2B5EF4-FFF2-40B4-BE49-F238E27FC236}">
              <a16:creationId xmlns:a16="http://schemas.microsoft.com/office/drawing/2014/main" id="{7B29BC8A-D2DA-4CE4-BCA0-393EB914E124}"/>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3" name="Text Box 16">
          <a:extLst>
            <a:ext uri="{FF2B5EF4-FFF2-40B4-BE49-F238E27FC236}">
              <a16:creationId xmlns:a16="http://schemas.microsoft.com/office/drawing/2014/main" id="{0CA6A619-2678-487B-B4BF-8DC773847D8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94" name="Text Box 15">
          <a:extLst>
            <a:ext uri="{FF2B5EF4-FFF2-40B4-BE49-F238E27FC236}">
              <a16:creationId xmlns:a16="http://schemas.microsoft.com/office/drawing/2014/main" id="{FA3EA6DB-38DF-4016-82DA-F03D481250E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695" name="Text Box 15">
          <a:extLst>
            <a:ext uri="{FF2B5EF4-FFF2-40B4-BE49-F238E27FC236}">
              <a16:creationId xmlns:a16="http://schemas.microsoft.com/office/drawing/2014/main" id="{2C81954F-E72F-4419-AFD1-FAC034F7BCC5}"/>
            </a:ext>
          </a:extLst>
        </xdr:cNvPr>
        <xdr:cNvSpPr txBox="1">
          <a:spLocks noChangeArrowheads="1"/>
        </xdr:cNvSpPr>
      </xdr:nvSpPr>
      <xdr:spPr bwMode="auto">
        <a:xfrm>
          <a:off x="4743450" y="1130617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696" name="Text Box 15">
          <a:extLst>
            <a:ext uri="{FF2B5EF4-FFF2-40B4-BE49-F238E27FC236}">
              <a16:creationId xmlns:a16="http://schemas.microsoft.com/office/drawing/2014/main" id="{BF14A5AD-ACE5-4A00-B917-0C4ACA5F51A4}"/>
            </a:ext>
          </a:extLst>
        </xdr:cNvPr>
        <xdr:cNvSpPr txBox="1">
          <a:spLocks noChangeArrowheads="1"/>
        </xdr:cNvSpPr>
      </xdr:nvSpPr>
      <xdr:spPr bwMode="auto">
        <a:xfrm>
          <a:off x="4743450" y="11306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697" name="Text Box 15">
          <a:extLst>
            <a:ext uri="{FF2B5EF4-FFF2-40B4-BE49-F238E27FC236}">
              <a16:creationId xmlns:a16="http://schemas.microsoft.com/office/drawing/2014/main" id="{A19A55D1-0F58-49D9-96DB-6EE996A89A4C}"/>
            </a:ext>
          </a:extLst>
        </xdr:cNvPr>
        <xdr:cNvSpPr txBox="1">
          <a:spLocks noChangeArrowheads="1"/>
        </xdr:cNvSpPr>
      </xdr:nvSpPr>
      <xdr:spPr bwMode="auto">
        <a:xfrm>
          <a:off x="4743450" y="11306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8" name="Text Box 15">
          <a:extLst>
            <a:ext uri="{FF2B5EF4-FFF2-40B4-BE49-F238E27FC236}">
              <a16:creationId xmlns:a16="http://schemas.microsoft.com/office/drawing/2014/main" id="{A55ED2EE-9806-43A8-9D43-69816CE19197}"/>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9" name="Text Box 15">
          <a:extLst>
            <a:ext uri="{FF2B5EF4-FFF2-40B4-BE49-F238E27FC236}">
              <a16:creationId xmlns:a16="http://schemas.microsoft.com/office/drawing/2014/main" id="{99C16008-39BC-4299-85AD-066D75AB73FA}"/>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700" name="Text Box 15">
          <a:extLst>
            <a:ext uri="{FF2B5EF4-FFF2-40B4-BE49-F238E27FC236}">
              <a16:creationId xmlns:a16="http://schemas.microsoft.com/office/drawing/2014/main" id="{AE61B13E-1565-4232-B95E-4EB741DB438F}"/>
            </a:ext>
          </a:extLst>
        </xdr:cNvPr>
        <xdr:cNvSpPr txBox="1">
          <a:spLocks noChangeArrowheads="1"/>
        </xdr:cNvSpPr>
      </xdr:nvSpPr>
      <xdr:spPr bwMode="auto">
        <a:xfrm>
          <a:off x="4743450" y="13163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1" name="Text Box 15">
          <a:extLst>
            <a:ext uri="{FF2B5EF4-FFF2-40B4-BE49-F238E27FC236}">
              <a16:creationId xmlns:a16="http://schemas.microsoft.com/office/drawing/2014/main" id="{43749A74-23A5-482D-88F0-86D2AE7B5923}"/>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2" name="Text Box 15">
          <a:extLst>
            <a:ext uri="{FF2B5EF4-FFF2-40B4-BE49-F238E27FC236}">
              <a16:creationId xmlns:a16="http://schemas.microsoft.com/office/drawing/2014/main" id="{8F3F1CBC-934F-47E5-B164-E8569E65FF0C}"/>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703" name="Text Box 15">
          <a:extLst>
            <a:ext uri="{FF2B5EF4-FFF2-40B4-BE49-F238E27FC236}">
              <a16:creationId xmlns:a16="http://schemas.microsoft.com/office/drawing/2014/main" id="{FDCEF29B-CC4F-4FF3-A2E4-2CB164931125}"/>
            </a:ext>
          </a:extLst>
        </xdr:cNvPr>
        <xdr:cNvSpPr txBox="1">
          <a:spLocks noChangeArrowheads="1"/>
        </xdr:cNvSpPr>
      </xdr:nvSpPr>
      <xdr:spPr bwMode="auto">
        <a:xfrm>
          <a:off x="4743450" y="13163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4" name="Text Box 15">
          <a:extLst>
            <a:ext uri="{FF2B5EF4-FFF2-40B4-BE49-F238E27FC236}">
              <a16:creationId xmlns:a16="http://schemas.microsoft.com/office/drawing/2014/main" id="{EC0D6639-04D0-4CBF-A0FC-3F99BEBCE18B}"/>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5" name="Text Box 15">
          <a:extLst>
            <a:ext uri="{FF2B5EF4-FFF2-40B4-BE49-F238E27FC236}">
              <a16:creationId xmlns:a16="http://schemas.microsoft.com/office/drawing/2014/main" id="{6A020E25-DB44-4C1C-8DCF-A14DBBA96437}"/>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706" name="Text Box 15">
          <a:extLst>
            <a:ext uri="{FF2B5EF4-FFF2-40B4-BE49-F238E27FC236}">
              <a16:creationId xmlns:a16="http://schemas.microsoft.com/office/drawing/2014/main" id="{58581823-20F5-483B-A501-2AC379DEAAA6}"/>
            </a:ext>
          </a:extLst>
        </xdr:cNvPr>
        <xdr:cNvSpPr txBox="1">
          <a:spLocks noChangeArrowheads="1"/>
        </xdr:cNvSpPr>
      </xdr:nvSpPr>
      <xdr:spPr bwMode="auto">
        <a:xfrm>
          <a:off x="4743450" y="13906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07" name="Text Box 15">
          <a:extLst>
            <a:ext uri="{FF2B5EF4-FFF2-40B4-BE49-F238E27FC236}">
              <a16:creationId xmlns:a16="http://schemas.microsoft.com/office/drawing/2014/main" id="{F5F6A42F-2857-4FBA-827C-1EFF1F6A4E3B}"/>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08" name="Text Box 15">
          <a:extLst>
            <a:ext uri="{FF2B5EF4-FFF2-40B4-BE49-F238E27FC236}">
              <a16:creationId xmlns:a16="http://schemas.microsoft.com/office/drawing/2014/main" id="{9CA40B69-E65B-4643-9FC4-08AB2D82D491}"/>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709" name="Text Box 15">
          <a:extLst>
            <a:ext uri="{FF2B5EF4-FFF2-40B4-BE49-F238E27FC236}">
              <a16:creationId xmlns:a16="http://schemas.microsoft.com/office/drawing/2014/main" id="{52F43FFB-95AC-4802-BF0E-F92B4CA94355}"/>
            </a:ext>
          </a:extLst>
        </xdr:cNvPr>
        <xdr:cNvSpPr txBox="1">
          <a:spLocks noChangeArrowheads="1"/>
        </xdr:cNvSpPr>
      </xdr:nvSpPr>
      <xdr:spPr bwMode="auto">
        <a:xfrm>
          <a:off x="4743450" y="13906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10" name="Text Box 15">
          <a:extLst>
            <a:ext uri="{FF2B5EF4-FFF2-40B4-BE49-F238E27FC236}">
              <a16:creationId xmlns:a16="http://schemas.microsoft.com/office/drawing/2014/main" id="{DF587782-421D-4287-ADD6-C48691C8A951}"/>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11" name="Text Box 15">
          <a:extLst>
            <a:ext uri="{FF2B5EF4-FFF2-40B4-BE49-F238E27FC236}">
              <a16:creationId xmlns:a16="http://schemas.microsoft.com/office/drawing/2014/main" id="{ED4FBBBF-13F6-4FF6-B651-7B3B9C047388}"/>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2" name="Text Box 15">
          <a:extLst>
            <a:ext uri="{FF2B5EF4-FFF2-40B4-BE49-F238E27FC236}">
              <a16:creationId xmlns:a16="http://schemas.microsoft.com/office/drawing/2014/main" id="{0A3069F6-9693-483A-8351-0FEE3D28E45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3" name="Text Box 15">
          <a:extLst>
            <a:ext uri="{FF2B5EF4-FFF2-40B4-BE49-F238E27FC236}">
              <a16:creationId xmlns:a16="http://schemas.microsoft.com/office/drawing/2014/main" id="{37391A3E-FA01-44FE-A4C6-252159CBE1A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714" name="Text Box 15">
          <a:extLst>
            <a:ext uri="{FF2B5EF4-FFF2-40B4-BE49-F238E27FC236}">
              <a16:creationId xmlns:a16="http://schemas.microsoft.com/office/drawing/2014/main" id="{A97238D1-6E26-4343-B089-42DA41249425}"/>
            </a:ext>
          </a:extLst>
        </xdr:cNvPr>
        <xdr:cNvSpPr txBox="1">
          <a:spLocks noChangeArrowheads="1"/>
        </xdr:cNvSpPr>
      </xdr:nvSpPr>
      <xdr:spPr bwMode="auto">
        <a:xfrm>
          <a:off x="4743450" y="15392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5" name="Text Box 15">
          <a:extLst>
            <a:ext uri="{FF2B5EF4-FFF2-40B4-BE49-F238E27FC236}">
              <a16:creationId xmlns:a16="http://schemas.microsoft.com/office/drawing/2014/main" id="{731D779C-E463-43B4-90B3-CC2ACF2E5CA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6" name="Text Box 15">
          <a:extLst>
            <a:ext uri="{FF2B5EF4-FFF2-40B4-BE49-F238E27FC236}">
              <a16:creationId xmlns:a16="http://schemas.microsoft.com/office/drawing/2014/main" id="{B3478DDB-4F4A-4A96-A7CA-5AE98D4CBC33}"/>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717" name="Text Box 15">
          <a:extLst>
            <a:ext uri="{FF2B5EF4-FFF2-40B4-BE49-F238E27FC236}">
              <a16:creationId xmlns:a16="http://schemas.microsoft.com/office/drawing/2014/main" id="{7F368F5A-DE99-40C7-BCDA-FAD6BBF4811D}"/>
            </a:ext>
          </a:extLst>
        </xdr:cNvPr>
        <xdr:cNvSpPr txBox="1">
          <a:spLocks noChangeArrowheads="1"/>
        </xdr:cNvSpPr>
      </xdr:nvSpPr>
      <xdr:spPr bwMode="auto">
        <a:xfrm>
          <a:off x="4743450" y="15392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8" name="Text Box 15">
          <a:extLst>
            <a:ext uri="{FF2B5EF4-FFF2-40B4-BE49-F238E27FC236}">
              <a16:creationId xmlns:a16="http://schemas.microsoft.com/office/drawing/2014/main" id="{3CB4459A-8B47-4226-9A01-C2B36F53125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9" name="Text Box 15">
          <a:extLst>
            <a:ext uri="{FF2B5EF4-FFF2-40B4-BE49-F238E27FC236}">
              <a16:creationId xmlns:a16="http://schemas.microsoft.com/office/drawing/2014/main" id="{EAE6326D-4890-4D12-B0B1-D6A0774D7A99}"/>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0" name="Text Box 15">
          <a:extLst>
            <a:ext uri="{FF2B5EF4-FFF2-40B4-BE49-F238E27FC236}">
              <a16:creationId xmlns:a16="http://schemas.microsoft.com/office/drawing/2014/main" id="{C1B00B29-3664-4106-884C-AEB37D336DC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1" name="Text Box 15">
          <a:extLst>
            <a:ext uri="{FF2B5EF4-FFF2-40B4-BE49-F238E27FC236}">
              <a16:creationId xmlns:a16="http://schemas.microsoft.com/office/drawing/2014/main" id="{CD3B0CBE-DFF1-4B56-B687-62921FAE9C22}"/>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722" name="Text Box 15">
          <a:extLst>
            <a:ext uri="{FF2B5EF4-FFF2-40B4-BE49-F238E27FC236}">
              <a16:creationId xmlns:a16="http://schemas.microsoft.com/office/drawing/2014/main" id="{9AA2D495-B883-4BBE-A31B-654CF0C13EE8}"/>
            </a:ext>
          </a:extLst>
        </xdr:cNvPr>
        <xdr:cNvSpPr txBox="1">
          <a:spLocks noChangeArrowheads="1"/>
        </xdr:cNvSpPr>
      </xdr:nvSpPr>
      <xdr:spPr bwMode="auto">
        <a:xfrm>
          <a:off x="4743450" y="16135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3" name="Text Box 15">
          <a:extLst>
            <a:ext uri="{FF2B5EF4-FFF2-40B4-BE49-F238E27FC236}">
              <a16:creationId xmlns:a16="http://schemas.microsoft.com/office/drawing/2014/main" id="{C468A16E-580C-4111-8F82-AD7139FDEE5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4" name="Text Box 15">
          <a:extLst>
            <a:ext uri="{FF2B5EF4-FFF2-40B4-BE49-F238E27FC236}">
              <a16:creationId xmlns:a16="http://schemas.microsoft.com/office/drawing/2014/main" id="{7EB03620-03F6-4EB9-95CC-F14149C23574}"/>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725" name="Text Box 15">
          <a:extLst>
            <a:ext uri="{FF2B5EF4-FFF2-40B4-BE49-F238E27FC236}">
              <a16:creationId xmlns:a16="http://schemas.microsoft.com/office/drawing/2014/main" id="{E3C2C1C7-5FE6-4192-8821-37AD9A3E1DD2}"/>
            </a:ext>
          </a:extLst>
        </xdr:cNvPr>
        <xdr:cNvSpPr txBox="1">
          <a:spLocks noChangeArrowheads="1"/>
        </xdr:cNvSpPr>
      </xdr:nvSpPr>
      <xdr:spPr bwMode="auto">
        <a:xfrm>
          <a:off x="4743450" y="16135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6" name="Text Box 15">
          <a:extLst>
            <a:ext uri="{FF2B5EF4-FFF2-40B4-BE49-F238E27FC236}">
              <a16:creationId xmlns:a16="http://schemas.microsoft.com/office/drawing/2014/main" id="{AD4A2E94-68A1-440F-A296-DF67645E1C2C}"/>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7" name="Text Box 15">
          <a:extLst>
            <a:ext uri="{FF2B5EF4-FFF2-40B4-BE49-F238E27FC236}">
              <a16:creationId xmlns:a16="http://schemas.microsoft.com/office/drawing/2014/main" id="{4F2FB393-165D-4722-A4E4-881AA4FAA64D}"/>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8" name="Text Box 15">
          <a:extLst>
            <a:ext uri="{FF2B5EF4-FFF2-40B4-BE49-F238E27FC236}">
              <a16:creationId xmlns:a16="http://schemas.microsoft.com/office/drawing/2014/main" id="{BB19418E-94A5-4403-BAFC-95FE70B37028}"/>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9" name="Text Box 15">
          <a:extLst>
            <a:ext uri="{FF2B5EF4-FFF2-40B4-BE49-F238E27FC236}">
              <a16:creationId xmlns:a16="http://schemas.microsoft.com/office/drawing/2014/main" id="{08AA214A-788F-4BEC-BED9-DEEDC583B90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0" name="Text Box 15">
          <a:extLst>
            <a:ext uri="{FF2B5EF4-FFF2-40B4-BE49-F238E27FC236}">
              <a16:creationId xmlns:a16="http://schemas.microsoft.com/office/drawing/2014/main" id="{79844338-A7B0-4ECE-A7BD-42218B66624B}"/>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1" name="Text Box 15">
          <a:extLst>
            <a:ext uri="{FF2B5EF4-FFF2-40B4-BE49-F238E27FC236}">
              <a16:creationId xmlns:a16="http://schemas.microsoft.com/office/drawing/2014/main" id="{BEDCACA6-A514-48EE-BC8E-E2D480258B05}"/>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2" name="Text Box 15">
          <a:extLst>
            <a:ext uri="{FF2B5EF4-FFF2-40B4-BE49-F238E27FC236}">
              <a16:creationId xmlns:a16="http://schemas.microsoft.com/office/drawing/2014/main" id="{2558CDB0-9301-45E9-A8E3-D9550AD13C5F}"/>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3" name="Text Box 15">
          <a:extLst>
            <a:ext uri="{FF2B5EF4-FFF2-40B4-BE49-F238E27FC236}">
              <a16:creationId xmlns:a16="http://schemas.microsoft.com/office/drawing/2014/main" id="{9A8FF248-9694-432C-A5B5-DB2F58B59CD6}"/>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4" name="Text Box 15">
          <a:extLst>
            <a:ext uri="{FF2B5EF4-FFF2-40B4-BE49-F238E27FC236}">
              <a16:creationId xmlns:a16="http://schemas.microsoft.com/office/drawing/2014/main" id="{B7332EB9-5B7E-4A04-A6C1-132EA7BFECDE}"/>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5" name="Text Box 15">
          <a:extLst>
            <a:ext uri="{FF2B5EF4-FFF2-40B4-BE49-F238E27FC236}">
              <a16:creationId xmlns:a16="http://schemas.microsoft.com/office/drawing/2014/main" id="{17D262AD-3237-41D6-802D-89828F9586DE}"/>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6" name="Text Box 15">
          <a:extLst>
            <a:ext uri="{FF2B5EF4-FFF2-40B4-BE49-F238E27FC236}">
              <a16:creationId xmlns:a16="http://schemas.microsoft.com/office/drawing/2014/main" id="{AE9336AA-1722-48A8-BEFE-689E9178CE83}"/>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7" name="Text Box 15">
          <a:extLst>
            <a:ext uri="{FF2B5EF4-FFF2-40B4-BE49-F238E27FC236}">
              <a16:creationId xmlns:a16="http://schemas.microsoft.com/office/drawing/2014/main" id="{6780F89B-6B79-4FDA-BA41-5401263731C2}"/>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8" name="Text Box 15">
          <a:extLst>
            <a:ext uri="{FF2B5EF4-FFF2-40B4-BE49-F238E27FC236}">
              <a16:creationId xmlns:a16="http://schemas.microsoft.com/office/drawing/2014/main" id="{ECDA80B6-9177-432F-ACC9-C4EE9FD3DB26}"/>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9" name="Text Box 15">
          <a:extLst>
            <a:ext uri="{FF2B5EF4-FFF2-40B4-BE49-F238E27FC236}">
              <a16:creationId xmlns:a16="http://schemas.microsoft.com/office/drawing/2014/main" id="{D050D759-BBE1-4331-B7F6-E6CCFA124117}"/>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740" name="Text Box 15">
          <a:extLst>
            <a:ext uri="{FF2B5EF4-FFF2-40B4-BE49-F238E27FC236}">
              <a16:creationId xmlns:a16="http://schemas.microsoft.com/office/drawing/2014/main" id="{CD2D5969-E10E-476C-BF1B-24867A4C2733}"/>
            </a:ext>
          </a:extLst>
        </xdr:cNvPr>
        <xdr:cNvSpPr txBox="1">
          <a:spLocks noChangeArrowheads="1"/>
        </xdr:cNvSpPr>
      </xdr:nvSpPr>
      <xdr:spPr bwMode="auto">
        <a:xfrm>
          <a:off x="4743450" y="172497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1" name="Text Box 15">
          <a:extLst>
            <a:ext uri="{FF2B5EF4-FFF2-40B4-BE49-F238E27FC236}">
              <a16:creationId xmlns:a16="http://schemas.microsoft.com/office/drawing/2014/main" id="{30B2F9DE-DF23-49AD-94F5-2A18B32FB95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42" name="Text Box 15">
          <a:extLst>
            <a:ext uri="{FF2B5EF4-FFF2-40B4-BE49-F238E27FC236}">
              <a16:creationId xmlns:a16="http://schemas.microsoft.com/office/drawing/2014/main" id="{3AE7735F-977E-4449-9916-7B0B533489EB}"/>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3" name="Text Box 15">
          <a:extLst>
            <a:ext uri="{FF2B5EF4-FFF2-40B4-BE49-F238E27FC236}">
              <a16:creationId xmlns:a16="http://schemas.microsoft.com/office/drawing/2014/main" id="{D9585269-E3CB-44BD-8A29-F5965528CDA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4" name="Text Box 15">
          <a:extLst>
            <a:ext uri="{FF2B5EF4-FFF2-40B4-BE49-F238E27FC236}">
              <a16:creationId xmlns:a16="http://schemas.microsoft.com/office/drawing/2014/main" id="{59EE7782-5C3D-4EAA-A9B9-B8E93285E6C3}"/>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5" name="Text Box 15">
          <a:extLst>
            <a:ext uri="{FF2B5EF4-FFF2-40B4-BE49-F238E27FC236}">
              <a16:creationId xmlns:a16="http://schemas.microsoft.com/office/drawing/2014/main" id="{FD5A5F01-F226-40D8-984E-EA5E7E4B4C4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6" name="Text Box 15">
          <a:extLst>
            <a:ext uri="{FF2B5EF4-FFF2-40B4-BE49-F238E27FC236}">
              <a16:creationId xmlns:a16="http://schemas.microsoft.com/office/drawing/2014/main" id="{7C4D5D15-74C3-4DB0-895B-1BEEF727791C}"/>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47" name="Text Box 15">
          <a:extLst>
            <a:ext uri="{FF2B5EF4-FFF2-40B4-BE49-F238E27FC236}">
              <a16:creationId xmlns:a16="http://schemas.microsoft.com/office/drawing/2014/main" id="{4F44BD21-C346-4C32-8F08-6114F95B52EF}"/>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48" name="Text Box 15">
          <a:extLst>
            <a:ext uri="{FF2B5EF4-FFF2-40B4-BE49-F238E27FC236}">
              <a16:creationId xmlns:a16="http://schemas.microsoft.com/office/drawing/2014/main" id="{687BCD38-177F-4110-A50C-7D90DB3D5BC7}"/>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49" name="Text Box 15">
          <a:extLst>
            <a:ext uri="{FF2B5EF4-FFF2-40B4-BE49-F238E27FC236}">
              <a16:creationId xmlns:a16="http://schemas.microsoft.com/office/drawing/2014/main" id="{E3634E58-E9AE-47EE-9C9E-FD6DE3C5237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50" name="Text Box 15">
          <a:extLst>
            <a:ext uri="{FF2B5EF4-FFF2-40B4-BE49-F238E27FC236}">
              <a16:creationId xmlns:a16="http://schemas.microsoft.com/office/drawing/2014/main" id="{3742F424-D1AE-4A8C-85D2-3D1F955B1FD8}"/>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1" name="Text Box 15">
          <a:extLst>
            <a:ext uri="{FF2B5EF4-FFF2-40B4-BE49-F238E27FC236}">
              <a16:creationId xmlns:a16="http://schemas.microsoft.com/office/drawing/2014/main" id="{590A0004-1E15-46F8-BE9A-5887C01C1E1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2" name="Text Box 15">
          <a:extLst>
            <a:ext uri="{FF2B5EF4-FFF2-40B4-BE49-F238E27FC236}">
              <a16:creationId xmlns:a16="http://schemas.microsoft.com/office/drawing/2014/main" id="{87A06E00-FEB5-4A4C-A7CC-A806A6B9095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753" name="Text Box 15">
          <a:extLst>
            <a:ext uri="{FF2B5EF4-FFF2-40B4-BE49-F238E27FC236}">
              <a16:creationId xmlns:a16="http://schemas.microsoft.com/office/drawing/2014/main" id="{7212310A-533A-4813-BC63-FADD7E7EA02A}"/>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4" name="Text Box 15">
          <a:extLst>
            <a:ext uri="{FF2B5EF4-FFF2-40B4-BE49-F238E27FC236}">
              <a16:creationId xmlns:a16="http://schemas.microsoft.com/office/drawing/2014/main" id="{9AAE529F-2288-451B-A41D-87E6EBAB849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5" name="Text Box 15">
          <a:extLst>
            <a:ext uri="{FF2B5EF4-FFF2-40B4-BE49-F238E27FC236}">
              <a16:creationId xmlns:a16="http://schemas.microsoft.com/office/drawing/2014/main" id="{6F5EB52D-DDD6-440E-8F99-D8A20AB96B6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6" name="Text Box 15">
          <a:extLst>
            <a:ext uri="{FF2B5EF4-FFF2-40B4-BE49-F238E27FC236}">
              <a16:creationId xmlns:a16="http://schemas.microsoft.com/office/drawing/2014/main" id="{E655B68F-CDB9-46A2-96B3-7841FB4AC2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7" name="Text Box 15">
          <a:extLst>
            <a:ext uri="{FF2B5EF4-FFF2-40B4-BE49-F238E27FC236}">
              <a16:creationId xmlns:a16="http://schemas.microsoft.com/office/drawing/2014/main" id="{8FB38BB4-6A5D-4A14-A35E-712F2A62A2A4}"/>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8" name="Text Box 15">
          <a:extLst>
            <a:ext uri="{FF2B5EF4-FFF2-40B4-BE49-F238E27FC236}">
              <a16:creationId xmlns:a16="http://schemas.microsoft.com/office/drawing/2014/main" id="{1E8AA5E7-4D78-4929-8201-E40CF4605266}"/>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9" name="Text Box 15">
          <a:extLst>
            <a:ext uri="{FF2B5EF4-FFF2-40B4-BE49-F238E27FC236}">
              <a16:creationId xmlns:a16="http://schemas.microsoft.com/office/drawing/2014/main" id="{DADDC07A-D1F6-434F-934D-2DAB9C0EDB4E}"/>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0" name="Text Box 15">
          <a:extLst>
            <a:ext uri="{FF2B5EF4-FFF2-40B4-BE49-F238E27FC236}">
              <a16:creationId xmlns:a16="http://schemas.microsoft.com/office/drawing/2014/main" id="{8EB621CF-2AEB-442B-88E7-818548F72AA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1" name="Text Box 15">
          <a:extLst>
            <a:ext uri="{FF2B5EF4-FFF2-40B4-BE49-F238E27FC236}">
              <a16:creationId xmlns:a16="http://schemas.microsoft.com/office/drawing/2014/main" id="{0CDA9FC3-0EEE-477F-9B65-FD37AED207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2" name="Text Box 15">
          <a:extLst>
            <a:ext uri="{FF2B5EF4-FFF2-40B4-BE49-F238E27FC236}">
              <a16:creationId xmlns:a16="http://schemas.microsoft.com/office/drawing/2014/main" id="{E5E3FA6C-8303-4AD0-9B4F-0F32D3B47D53}"/>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3" name="Text Box 15">
          <a:extLst>
            <a:ext uri="{FF2B5EF4-FFF2-40B4-BE49-F238E27FC236}">
              <a16:creationId xmlns:a16="http://schemas.microsoft.com/office/drawing/2014/main" id="{A032839D-2F53-41F0-8FE0-221C2E7861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4" name="Text Box 15">
          <a:extLst>
            <a:ext uri="{FF2B5EF4-FFF2-40B4-BE49-F238E27FC236}">
              <a16:creationId xmlns:a16="http://schemas.microsoft.com/office/drawing/2014/main" id="{6A6D1A88-6CDC-42B5-8E4D-9BFAB6A79A0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5" name="Text Box 15">
          <a:extLst>
            <a:ext uri="{FF2B5EF4-FFF2-40B4-BE49-F238E27FC236}">
              <a16:creationId xmlns:a16="http://schemas.microsoft.com/office/drawing/2014/main" id="{6624883D-F97C-4BA8-B713-713484758BD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6" name="Text Box 15">
          <a:extLst>
            <a:ext uri="{FF2B5EF4-FFF2-40B4-BE49-F238E27FC236}">
              <a16:creationId xmlns:a16="http://schemas.microsoft.com/office/drawing/2014/main" id="{6382ADEC-23C9-4BC0-8648-94D67D99AAA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67" name="Text Box 15">
          <a:extLst>
            <a:ext uri="{FF2B5EF4-FFF2-40B4-BE49-F238E27FC236}">
              <a16:creationId xmlns:a16="http://schemas.microsoft.com/office/drawing/2014/main" id="{50C1C00A-C9DE-4A57-B25E-7FC0ACB4EA0A}"/>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8" name="Text Box 15">
          <a:extLst>
            <a:ext uri="{FF2B5EF4-FFF2-40B4-BE49-F238E27FC236}">
              <a16:creationId xmlns:a16="http://schemas.microsoft.com/office/drawing/2014/main" id="{D6C725AA-F62D-4489-92B7-57B6DDAC5BF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69" name="Text Box 15">
          <a:extLst>
            <a:ext uri="{FF2B5EF4-FFF2-40B4-BE49-F238E27FC236}">
              <a16:creationId xmlns:a16="http://schemas.microsoft.com/office/drawing/2014/main" id="{39DCF307-DF7A-4A33-B14E-3BADABDD943D}"/>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70" name="Text Box 15">
          <a:extLst>
            <a:ext uri="{FF2B5EF4-FFF2-40B4-BE49-F238E27FC236}">
              <a16:creationId xmlns:a16="http://schemas.microsoft.com/office/drawing/2014/main" id="{62C16292-5394-444D-AD7B-84D00B8AD0AB}"/>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1" name="Text Box 15">
          <a:extLst>
            <a:ext uri="{FF2B5EF4-FFF2-40B4-BE49-F238E27FC236}">
              <a16:creationId xmlns:a16="http://schemas.microsoft.com/office/drawing/2014/main" id="{B9C88599-A0AB-4880-8E11-E24B8055FEC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2" name="Text Box 15">
          <a:extLst>
            <a:ext uri="{FF2B5EF4-FFF2-40B4-BE49-F238E27FC236}">
              <a16:creationId xmlns:a16="http://schemas.microsoft.com/office/drawing/2014/main" id="{EE51EFE2-F5F5-4B88-BD5E-757AAC5B7B7A}"/>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773" name="Text Box 15">
          <a:extLst>
            <a:ext uri="{FF2B5EF4-FFF2-40B4-BE49-F238E27FC236}">
              <a16:creationId xmlns:a16="http://schemas.microsoft.com/office/drawing/2014/main" id="{3C4E17D6-3901-4C1C-86EA-5E672B584ADB}"/>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4" name="Text Box 15">
          <a:extLst>
            <a:ext uri="{FF2B5EF4-FFF2-40B4-BE49-F238E27FC236}">
              <a16:creationId xmlns:a16="http://schemas.microsoft.com/office/drawing/2014/main" id="{D40A1BEA-D9B1-49C4-ABCF-99922BDE5D7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5" name="Text Box 15">
          <a:extLst>
            <a:ext uri="{FF2B5EF4-FFF2-40B4-BE49-F238E27FC236}">
              <a16:creationId xmlns:a16="http://schemas.microsoft.com/office/drawing/2014/main" id="{C6DD9513-9615-47E9-8ECB-A6CB17AC8365}"/>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6" name="Text Box 15">
          <a:extLst>
            <a:ext uri="{FF2B5EF4-FFF2-40B4-BE49-F238E27FC236}">
              <a16:creationId xmlns:a16="http://schemas.microsoft.com/office/drawing/2014/main" id="{1587C392-7390-456B-B5C2-78B4F7834564}"/>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7" name="Text Box 15">
          <a:extLst>
            <a:ext uri="{FF2B5EF4-FFF2-40B4-BE49-F238E27FC236}">
              <a16:creationId xmlns:a16="http://schemas.microsoft.com/office/drawing/2014/main" id="{8A258A5B-851D-433D-A6FC-AA48C7105B68}"/>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8" name="Text Box 15">
          <a:extLst>
            <a:ext uri="{FF2B5EF4-FFF2-40B4-BE49-F238E27FC236}">
              <a16:creationId xmlns:a16="http://schemas.microsoft.com/office/drawing/2014/main" id="{730D1556-D538-4829-8AFF-34E6392B332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9" name="Text Box 15">
          <a:extLst>
            <a:ext uri="{FF2B5EF4-FFF2-40B4-BE49-F238E27FC236}">
              <a16:creationId xmlns:a16="http://schemas.microsoft.com/office/drawing/2014/main" id="{E12405D8-F488-4BF0-A1D7-F56100AE9D4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0" name="Text Box 15">
          <a:extLst>
            <a:ext uri="{FF2B5EF4-FFF2-40B4-BE49-F238E27FC236}">
              <a16:creationId xmlns:a16="http://schemas.microsoft.com/office/drawing/2014/main" id="{FFC0ECB9-EEAB-4564-9CDA-F38625449CC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1" name="Text Box 15">
          <a:extLst>
            <a:ext uri="{FF2B5EF4-FFF2-40B4-BE49-F238E27FC236}">
              <a16:creationId xmlns:a16="http://schemas.microsoft.com/office/drawing/2014/main" id="{EE15C1B9-4899-4E41-B4C3-7D70DAE6FE0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2" name="Text Box 15">
          <a:extLst>
            <a:ext uri="{FF2B5EF4-FFF2-40B4-BE49-F238E27FC236}">
              <a16:creationId xmlns:a16="http://schemas.microsoft.com/office/drawing/2014/main" id="{DE596236-6A0D-4B85-88AB-DC35C1F688D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3" name="Text Box 15">
          <a:extLst>
            <a:ext uri="{FF2B5EF4-FFF2-40B4-BE49-F238E27FC236}">
              <a16:creationId xmlns:a16="http://schemas.microsoft.com/office/drawing/2014/main" id="{82B89FEA-B101-4FD6-9410-797C5E32F4C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4" name="Text Box 15">
          <a:extLst>
            <a:ext uri="{FF2B5EF4-FFF2-40B4-BE49-F238E27FC236}">
              <a16:creationId xmlns:a16="http://schemas.microsoft.com/office/drawing/2014/main" id="{C9C05C60-0D52-43AF-804F-5EDAE9843C5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5" name="Text Box 15">
          <a:extLst>
            <a:ext uri="{FF2B5EF4-FFF2-40B4-BE49-F238E27FC236}">
              <a16:creationId xmlns:a16="http://schemas.microsoft.com/office/drawing/2014/main" id="{D05D1DAC-14F1-4A56-9B19-F11DCBA1AA2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6" name="Text Box 15">
          <a:extLst>
            <a:ext uri="{FF2B5EF4-FFF2-40B4-BE49-F238E27FC236}">
              <a16:creationId xmlns:a16="http://schemas.microsoft.com/office/drawing/2014/main" id="{C40E6FE8-85B0-4525-B174-98F0C34B376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87" name="Text Box 15">
          <a:extLst>
            <a:ext uri="{FF2B5EF4-FFF2-40B4-BE49-F238E27FC236}">
              <a16:creationId xmlns:a16="http://schemas.microsoft.com/office/drawing/2014/main" id="{6D3877A4-5E82-4BAF-8953-754FA1B88625}"/>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8" name="Text Box 15">
          <a:extLst>
            <a:ext uri="{FF2B5EF4-FFF2-40B4-BE49-F238E27FC236}">
              <a16:creationId xmlns:a16="http://schemas.microsoft.com/office/drawing/2014/main" id="{813F8C71-F375-438E-8DCF-B44BE6D74F5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89" name="Text Box 15">
          <a:extLst>
            <a:ext uri="{FF2B5EF4-FFF2-40B4-BE49-F238E27FC236}">
              <a16:creationId xmlns:a16="http://schemas.microsoft.com/office/drawing/2014/main" id="{DC12E047-7A21-4F70-926D-5F8F901CFC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90" name="Text Box 15">
          <a:extLst>
            <a:ext uri="{FF2B5EF4-FFF2-40B4-BE49-F238E27FC236}">
              <a16:creationId xmlns:a16="http://schemas.microsoft.com/office/drawing/2014/main" id="{070AA418-7332-42E3-B499-A77D0F8A72A1}"/>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1" name="Text Box 15">
          <a:extLst>
            <a:ext uri="{FF2B5EF4-FFF2-40B4-BE49-F238E27FC236}">
              <a16:creationId xmlns:a16="http://schemas.microsoft.com/office/drawing/2014/main" id="{C4BF9A89-8BD8-4825-8D01-D59F37CF9E7C}"/>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2" name="Text Box 15">
          <a:extLst>
            <a:ext uri="{FF2B5EF4-FFF2-40B4-BE49-F238E27FC236}">
              <a16:creationId xmlns:a16="http://schemas.microsoft.com/office/drawing/2014/main" id="{0DAFAF0A-259C-4AB2-B1D2-A378196C42C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793" name="Text Box 15">
          <a:extLst>
            <a:ext uri="{FF2B5EF4-FFF2-40B4-BE49-F238E27FC236}">
              <a16:creationId xmlns:a16="http://schemas.microsoft.com/office/drawing/2014/main" id="{5C903F94-C777-4723-A9E4-99925563E5F6}"/>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4" name="Text Box 15">
          <a:extLst>
            <a:ext uri="{FF2B5EF4-FFF2-40B4-BE49-F238E27FC236}">
              <a16:creationId xmlns:a16="http://schemas.microsoft.com/office/drawing/2014/main" id="{47B8D731-1D77-4DFC-BDA2-92D040A6753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5" name="Text Box 15">
          <a:extLst>
            <a:ext uri="{FF2B5EF4-FFF2-40B4-BE49-F238E27FC236}">
              <a16:creationId xmlns:a16="http://schemas.microsoft.com/office/drawing/2014/main" id="{71999EDE-6B3F-4DA0-B2CE-41A7A76F9596}"/>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6" name="Text Box 15">
          <a:extLst>
            <a:ext uri="{FF2B5EF4-FFF2-40B4-BE49-F238E27FC236}">
              <a16:creationId xmlns:a16="http://schemas.microsoft.com/office/drawing/2014/main" id="{2316E87B-E610-4F07-A6C7-A2D095A0D9E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7" name="Text Box 15">
          <a:extLst>
            <a:ext uri="{FF2B5EF4-FFF2-40B4-BE49-F238E27FC236}">
              <a16:creationId xmlns:a16="http://schemas.microsoft.com/office/drawing/2014/main" id="{C9B0B57A-E4A0-4936-9AF9-AFB65A7A8628}"/>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8" name="Text Box 15">
          <a:extLst>
            <a:ext uri="{FF2B5EF4-FFF2-40B4-BE49-F238E27FC236}">
              <a16:creationId xmlns:a16="http://schemas.microsoft.com/office/drawing/2014/main" id="{FDDD5767-0E8C-4160-ACF1-30C4759F898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9" name="Text Box 15">
          <a:extLst>
            <a:ext uri="{FF2B5EF4-FFF2-40B4-BE49-F238E27FC236}">
              <a16:creationId xmlns:a16="http://schemas.microsoft.com/office/drawing/2014/main" id="{426A8F2D-B09C-45ED-A781-B1EC8991C8D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0" name="Text Box 15">
          <a:extLst>
            <a:ext uri="{FF2B5EF4-FFF2-40B4-BE49-F238E27FC236}">
              <a16:creationId xmlns:a16="http://schemas.microsoft.com/office/drawing/2014/main" id="{1C653E33-67A6-4C4D-AC0A-8ABE5AE4018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1" name="Text Box 15">
          <a:extLst>
            <a:ext uri="{FF2B5EF4-FFF2-40B4-BE49-F238E27FC236}">
              <a16:creationId xmlns:a16="http://schemas.microsoft.com/office/drawing/2014/main" id="{61A8755C-77BE-425F-94A8-DD5D6BBF3DC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2" name="Text Box 15">
          <a:extLst>
            <a:ext uri="{FF2B5EF4-FFF2-40B4-BE49-F238E27FC236}">
              <a16:creationId xmlns:a16="http://schemas.microsoft.com/office/drawing/2014/main" id="{46F1BDEB-91F9-4092-9326-1325E5AE5418}"/>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3" name="Text Box 15">
          <a:extLst>
            <a:ext uri="{FF2B5EF4-FFF2-40B4-BE49-F238E27FC236}">
              <a16:creationId xmlns:a16="http://schemas.microsoft.com/office/drawing/2014/main" id="{DEE426B8-675F-478D-BECC-4C3349B0A6C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4" name="Text Box 15">
          <a:extLst>
            <a:ext uri="{FF2B5EF4-FFF2-40B4-BE49-F238E27FC236}">
              <a16:creationId xmlns:a16="http://schemas.microsoft.com/office/drawing/2014/main" id="{F56F5091-1EAB-4ED3-9189-540A5DD2394F}"/>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5" name="Text Box 15">
          <a:extLst>
            <a:ext uri="{FF2B5EF4-FFF2-40B4-BE49-F238E27FC236}">
              <a16:creationId xmlns:a16="http://schemas.microsoft.com/office/drawing/2014/main" id="{977C3091-88AE-4D80-9510-67184FD3E65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6" name="Text Box 15">
          <a:extLst>
            <a:ext uri="{FF2B5EF4-FFF2-40B4-BE49-F238E27FC236}">
              <a16:creationId xmlns:a16="http://schemas.microsoft.com/office/drawing/2014/main" id="{B76D4771-BCFF-46FF-BEE0-991EA04A333D}"/>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07" name="Text Box 15">
          <a:extLst>
            <a:ext uri="{FF2B5EF4-FFF2-40B4-BE49-F238E27FC236}">
              <a16:creationId xmlns:a16="http://schemas.microsoft.com/office/drawing/2014/main" id="{E2FACD2A-12F1-4376-B5F4-E8418220F007}"/>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8" name="Text Box 15">
          <a:extLst>
            <a:ext uri="{FF2B5EF4-FFF2-40B4-BE49-F238E27FC236}">
              <a16:creationId xmlns:a16="http://schemas.microsoft.com/office/drawing/2014/main" id="{84A7F967-E73F-444D-9871-04E3FC5BB6B7}"/>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09" name="Text Box 15">
          <a:extLst>
            <a:ext uri="{FF2B5EF4-FFF2-40B4-BE49-F238E27FC236}">
              <a16:creationId xmlns:a16="http://schemas.microsoft.com/office/drawing/2014/main" id="{1C7235AF-ADED-4501-BCAC-546FFA6BFC09}"/>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10" name="Text Box 15">
          <a:extLst>
            <a:ext uri="{FF2B5EF4-FFF2-40B4-BE49-F238E27FC236}">
              <a16:creationId xmlns:a16="http://schemas.microsoft.com/office/drawing/2014/main" id="{28674765-3F79-4325-B1CB-C93227A00B5B}"/>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1" name="Text Box 15">
          <a:extLst>
            <a:ext uri="{FF2B5EF4-FFF2-40B4-BE49-F238E27FC236}">
              <a16:creationId xmlns:a16="http://schemas.microsoft.com/office/drawing/2014/main" id="{1BDBB384-164B-4DC0-9C91-A2B31E292B8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2" name="Text Box 15">
          <a:extLst>
            <a:ext uri="{FF2B5EF4-FFF2-40B4-BE49-F238E27FC236}">
              <a16:creationId xmlns:a16="http://schemas.microsoft.com/office/drawing/2014/main" id="{13B18C4E-187D-466F-B5F8-B104A1B542AC}"/>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13" name="Text Box 15">
          <a:extLst>
            <a:ext uri="{FF2B5EF4-FFF2-40B4-BE49-F238E27FC236}">
              <a16:creationId xmlns:a16="http://schemas.microsoft.com/office/drawing/2014/main" id="{8CD65434-59EF-44F7-8748-8B16F90B43FE}"/>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4" name="Text Box 15">
          <a:extLst>
            <a:ext uri="{FF2B5EF4-FFF2-40B4-BE49-F238E27FC236}">
              <a16:creationId xmlns:a16="http://schemas.microsoft.com/office/drawing/2014/main" id="{A353DC4B-CF43-48E0-A93B-1DDA05AF1E8E}"/>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5" name="Text Box 15">
          <a:extLst>
            <a:ext uri="{FF2B5EF4-FFF2-40B4-BE49-F238E27FC236}">
              <a16:creationId xmlns:a16="http://schemas.microsoft.com/office/drawing/2014/main" id="{CEBBFBBD-1248-496B-B1B4-0A7856850752}"/>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6" name="Text Box 15">
          <a:extLst>
            <a:ext uri="{FF2B5EF4-FFF2-40B4-BE49-F238E27FC236}">
              <a16:creationId xmlns:a16="http://schemas.microsoft.com/office/drawing/2014/main" id="{2893E7C5-2C9E-43FE-A324-749C87DC78B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7" name="Text Box 15">
          <a:extLst>
            <a:ext uri="{FF2B5EF4-FFF2-40B4-BE49-F238E27FC236}">
              <a16:creationId xmlns:a16="http://schemas.microsoft.com/office/drawing/2014/main" id="{9DAE6DA8-31F3-41AB-BDD3-A459717A439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8" name="Text Box 15">
          <a:extLst>
            <a:ext uri="{FF2B5EF4-FFF2-40B4-BE49-F238E27FC236}">
              <a16:creationId xmlns:a16="http://schemas.microsoft.com/office/drawing/2014/main" id="{4DADA3B1-4234-4030-A70B-38417AFE120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9" name="Text Box 15">
          <a:extLst>
            <a:ext uri="{FF2B5EF4-FFF2-40B4-BE49-F238E27FC236}">
              <a16:creationId xmlns:a16="http://schemas.microsoft.com/office/drawing/2014/main" id="{1BA975D6-99C7-4F48-9B4A-F28C2A658501}"/>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0" name="Text Box 15">
          <a:extLst>
            <a:ext uri="{FF2B5EF4-FFF2-40B4-BE49-F238E27FC236}">
              <a16:creationId xmlns:a16="http://schemas.microsoft.com/office/drawing/2014/main" id="{5D986F9D-8F38-4128-9396-F6E7C1F5709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1" name="Text Box 15">
          <a:extLst>
            <a:ext uri="{FF2B5EF4-FFF2-40B4-BE49-F238E27FC236}">
              <a16:creationId xmlns:a16="http://schemas.microsoft.com/office/drawing/2014/main" id="{5C129C22-DD10-418C-9E8C-7E84FD0FDBB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2" name="Text Box 15">
          <a:extLst>
            <a:ext uri="{FF2B5EF4-FFF2-40B4-BE49-F238E27FC236}">
              <a16:creationId xmlns:a16="http://schemas.microsoft.com/office/drawing/2014/main" id="{0C548A1A-BD42-4E14-B9E2-76D1342B6B7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3" name="Text Box 15">
          <a:extLst>
            <a:ext uri="{FF2B5EF4-FFF2-40B4-BE49-F238E27FC236}">
              <a16:creationId xmlns:a16="http://schemas.microsoft.com/office/drawing/2014/main" id="{296AB4E0-AA89-42B8-95DB-DE8BAECC10F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4" name="Text Box 15">
          <a:extLst>
            <a:ext uri="{FF2B5EF4-FFF2-40B4-BE49-F238E27FC236}">
              <a16:creationId xmlns:a16="http://schemas.microsoft.com/office/drawing/2014/main" id="{3CF3C66F-55D3-4E72-886C-125FA7EA09E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5" name="Text Box 15">
          <a:extLst>
            <a:ext uri="{FF2B5EF4-FFF2-40B4-BE49-F238E27FC236}">
              <a16:creationId xmlns:a16="http://schemas.microsoft.com/office/drawing/2014/main" id="{AEF5937D-4F14-46EE-B865-6BFEC2997FB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6" name="Text Box 15">
          <a:extLst>
            <a:ext uri="{FF2B5EF4-FFF2-40B4-BE49-F238E27FC236}">
              <a16:creationId xmlns:a16="http://schemas.microsoft.com/office/drawing/2014/main" id="{99D6A0AE-1542-4966-A134-B4745AD78FB8}"/>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27" name="Text Box 15">
          <a:extLst>
            <a:ext uri="{FF2B5EF4-FFF2-40B4-BE49-F238E27FC236}">
              <a16:creationId xmlns:a16="http://schemas.microsoft.com/office/drawing/2014/main" id="{82D91B6F-0F9B-402F-8B36-308098C4DC7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28" name="Text Box 15">
          <a:extLst>
            <a:ext uri="{FF2B5EF4-FFF2-40B4-BE49-F238E27FC236}">
              <a16:creationId xmlns:a16="http://schemas.microsoft.com/office/drawing/2014/main" id="{FC8875CF-E1E6-407B-8F91-9A0B890EB5D3}"/>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29" name="Text Box 15">
          <a:extLst>
            <a:ext uri="{FF2B5EF4-FFF2-40B4-BE49-F238E27FC236}">
              <a16:creationId xmlns:a16="http://schemas.microsoft.com/office/drawing/2014/main" id="{175452DA-532E-4437-BB12-7E1767C2589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30" name="Text Box 15">
          <a:extLst>
            <a:ext uri="{FF2B5EF4-FFF2-40B4-BE49-F238E27FC236}">
              <a16:creationId xmlns:a16="http://schemas.microsoft.com/office/drawing/2014/main" id="{EF02CADE-5ABE-444A-9CCA-4DE53068F8FE}"/>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1" name="Text Box 15">
          <a:extLst>
            <a:ext uri="{FF2B5EF4-FFF2-40B4-BE49-F238E27FC236}">
              <a16:creationId xmlns:a16="http://schemas.microsoft.com/office/drawing/2014/main" id="{7FDB93E0-8DED-40A9-B0D1-3D7CE64E3B9D}"/>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2" name="Text Box 15">
          <a:extLst>
            <a:ext uri="{FF2B5EF4-FFF2-40B4-BE49-F238E27FC236}">
              <a16:creationId xmlns:a16="http://schemas.microsoft.com/office/drawing/2014/main" id="{CDB6EC79-5C89-4CA2-A6CB-634BD22F09B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33" name="Text Box 15">
          <a:extLst>
            <a:ext uri="{FF2B5EF4-FFF2-40B4-BE49-F238E27FC236}">
              <a16:creationId xmlns:a16="http://schemas.microsoft.com/office/drawing/2014/main" id="{FD909435-4CA1-47A5-B4CA-EAE70C217A28}"/>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4" name="Text Box 15">
          <a:extLst>
            <a:ext uri="{FF2B5EF4-FFF2-40B4-BE49-F238E27FC236}">
              <a16:creationId xmlns:a16="http://schemas.microsoft.com/office/drawing/2014/main" id="{3EFB10EA-9C86-4B4E-B20C-55A4D3A939DF}"/>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5" name="Text Box 15">
          <a:extLst>
            <a:ext uri="{FF2B5EF4-FFF2-40B4-BE49-F238E27FC236}">
              <a16:creationId xmlns:a16="http://schemas.microsoft.com/office/drawing/2014/main" id="{F34111FC-9797-4CDB-A27C-17F95F1B7B88}"/>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6" name="Text Box 15">
          <a:extLst>
            <a:ext uri="{FF2B5EF4-FFF2-40B4-BE49-F238E27FC236}">
              <a16:creationId xmlns:a16="http://schemas.microsoft.com/office/drawing/2014/main" id="{9D34FF0D-6709-464B-8D60-53F94678DA1C}"/>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7" name="Text Box 15">
          <a:extLst>
            <a:ext uri="{FF2B5EF4-FFF2-40B4-BE49-F238E27FC236}">
              <a16:creationId xmlns:a16="http://schemas.microsoft.com/office/drawing/2014/main" id="{D7214BDF-0015-4FD2-96B2-82F1D14C09B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8" name="Text Box 15">
          <a:extLst>
            <a:ext uri="{FF2B5EF4-FFF2-40B4-BE49-F238E27FC236}">
              <a16:creationId xmlns:a16="http://schemas.microsoft.com/office/drawing/2014/main" id="{BFB89962-6CA1-47BD-8C7E-6D83D3870E61}"/>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9" name="Text Box 15">
          <a:extLst>
            <a:ext uri="{FF2B5EF4-FFF2-40B4-BE49-F238E27FC236}">
              <a16:creationId xmlns:a16="http://schemas.microsoft.com/office/drawing/2014/main" id="{F8002495-C2D5-43A1-AEF9-03DC1F35E0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0" name="Text Box 15">
          <a:extLst>
            <a:ext uri="{FF2B5EF4-FFF2-40B4-BE49-F238E27FC236}">
              <a16:creationId xmlns:a16="http://schemas.microsoft.com/office/drawing/2014/main" id="{ABB2415F-6BC6-4CD0-9231-295663FB76D9}"/>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1" name="Text Box 15">
          <a:extLst>
            <a:ext uri="{FF2B5EF4-FFF2-40B4-BE49-F238E27FC236}">
              <a16:creationId xmlns:a16="http://schemas.microsoft.com/office/drawing/2014/main" id="{67D8FDBA-9616-47EE-AEA9-E145FD7DB15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2" name="Text Box 15">
          <a:extLst>
            <a:ext uri="{FF2B5EF4-FFF2-40B4-BE49-F238E27FC236}">
              <a16:creationId xmlns:a16="http://schemas.microsoft.com/office/drawing/2014/main" id="{8778BB1D-3A37-495E-B3A1-949D04DED5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3" name="Text Box 15">
          <a:extLst>
            <a:ext uri="{FF2B5EF4-FFF2-40B4-BE49-F238E27FC236}">
              <a16:creationId xmlns:a16="http://schemas.microsoft.com/office/drawing/2014/main" id="{D6689B83-1E96-4BFB-BE79-BA753C485A78}"/>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4" name="Text Box 15">
          <a:extLst>
            <a:ext uri="{FF2B5EF4-FFF2-40B4-BE49-F238E27FC236}">
              <a16:creationId xmlns:a16="http://schemas.microsoft.com/office/drawing/2014/main" id="{249BDCA6-AAAC-4514-8A7A-A6F455B82D0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5" name="Text Box 15">
          <a:extLst>
            <a:ext uri="{FF2B5EF4-FFF2-40B4-BE49-F238E27FC236}">
              <a16:creationId xmlns:a16="http://schemas.microsoft.com/office/drawing/2014/main" id="{52E13A06-1C5C-405C-9C1A-B05CDBDDCD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46" name="Text Box 15">
          <a:extLst>
            <a:ext uri="{FF2B5EF4-FFF2-40B4-BE49-F238E27FC236}">
              <a16:creationId xmlns:a16="http://schemas.microsoft.com/office/drawing/2014/main" id="{89E0DDC3-D7C8-45D0-8B5C-5F08EEB3516D}"/>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7" name="Text Box 15">
          <a:extLst>
            <a:ext uri="{FF2B5EF4-FFF2-40B4-BE49-F238E27FC236}">
              <a16:creationId xmlns:a16="http://schemas.microsoft.com/office/drawing/2014/main" id="{A1BFB931-64CA-4438-8122-D744D220277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8" name="Text Box 15">
          <a:extLst>
            <a:ext uri="{FF2B5EF4-FFF2-40B4-BE49-F238E27FC236}">
              <a16:creationId xmlns:a16="http://schemas.microsoft.com/office/drawing/2014/main" id="{4027F550-027F-4371-874F-29BEF9554107}"/>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9" name="Text Box 15">
          <a:extLst>
            <a:ext uri="{FF2B5EF4-FFF2-40B4-BE49-F238E27FC236}">
              <a16:creationId xmlns:a16="http://schemas.microsoft.com/office/drawing/2014/main" id="{60240E72-EE7D-4087-8878-3C1058D4C6C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0" name="Text Box 15">
          <a:extLst>
            <a:ext uri="{FF2B5EF4-FFF2-40B4-BE49-F238E27FC236}">
              <a16:creationId xmlns:a16="http://schemas.microsoft.com/office/drawing/2014/main" id="{018F46AC-6B86-4582-BD0B-8BB4F9DB361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1" name="Text Box 15">
          <a:extLst>
            <a:ext uri="{FF2B5EF4-FFF2-40B4-BE49-F238E27FC236}">
              <a16:creationId xmlns:a16="http://schemas.microsoft.com/office/drawing/2014/main" id="{23D58659-AA73-449A-9377-C93DB5A71D9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2" name="Text Box 15">
          <a:extLst>
            <a:ext uri="{FF2B5EF4-FFF2-40B4-BE49-F238E27FC236}">
              <a16:creationId xmlns:a16="http://schemas.microsoft.com/office/drawing/2014/main" id="{6AA8629C-A27D-45DB-BFD5-FF0F9F2D25C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3" name="Text Box 15">
          <a:extLst>
            <a:ext uri="{FF2B5EF4-FFF2-40B4-BE49-F238E27FC236}">
              <a16:creationId xmlns:a16="http://schemas.microsoft.com/office/drawing/2014/main" id="{816FAD1A-11E3-4E39-9E4D-205019E7FCF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4" name="Text Box 15">
          <a:extLst>
            <a:ext uri="{FF2B5EF4-FFF2-40B4-BE49-F238E27FC236}">
              <a16:creationId xmlns:a16="http://schemas.microsoft.com/office/drawing/2014/main" id="{E056B650-BBB7-4731-BDAD-A13224D11C4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5" name="Text Box 15">
          <a:extLst>
            <a:ext uri="{FF2B5EF4-FFF2-40B4-BE49-F238E27FC236}">
              <a16:creationId xmlns:a16="http://schemas.microsoft.com/office/drawing/2014/main" id="{73C7F1E6-7599-40B8-88EA-F52B708ADD4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6" name="Text Box 15">
          <a:extLst>
            <a:ext uri="{FF2B5EF4-FFF2-40B4-BE49-F238E27FC236}">
              <a16:creationId xmlns:a16="http://schemas.microsoft.com/office/drawing/2014/main" id="{D7C389B4-317E-4109-96C2-5D01B0D0A20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7" name="Text Box 15">
          <a:extLst>
            <a:ext uri="{FF2B5EF4-FFF2-40B4-BE49-F238E27FC236}">
              <a16:creationId xmlns:a16="http://schemas.microsoft.com/office/drawing/2014/main" id="{6B0FE650-30C2-4B73-A5AC-26700A1ABDF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8" name="Text Box 15">
          <a:extLst>
            <a:ext uri="{FF2B5EF4-FFF2-40B4-BE49-F238E27FC236}">
              <a16:creationId xmlns:a16="http://schemas.microsoft.com/office/drawing/2014/main" id="{A8FD026B-FF10-4724-A2EB-AA278784B0E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9" name="Text Box 15">
          <a:extLst>
            <a:ext uri="{FF2B5EF4-FFF2-40B4-BE49-F238E27FC236}">
              <a16:creationId xmlns:a16="http://schemas.microsoft.com/office/drawing/2014/main" id="{5DCA28D6-E01A-41C0-B1F3-025FEFD27A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0" name="Text Box 15">
          <a:extLst>
            <a:ext uri="{FF2B5EF4-FFF2-40B4-BE49-F238E27FC236}">
              <a16:creationId xmlns:a16="http://schemas.microsoft.com/office/drawing/2014/main" id="{97C88E31-517C-4939-9D03-2DB76DB60488}"/>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1" name="Text Box 15">
          <a:extLst>
            <a:ext uri="{FF2B5EF4-FFF2-40B4-BE49-F238E27FC236}">
              <a16:creationId xmlns:a16="http://schemas.microsoft.com/office/drawing/2014/main" id="{F27817DC-36C1-4DCF-B178-6B618412538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2" name="Text Box 15">
          <a:extLst>
            <a:ext uri="{FF2B5EF4-FFF2-40B4-BE49-F238E27FC236}">
              <a16:creationId xmlns:a16="http://schemas.microsoft.com/office/drawing/2014/main" id="{25A14525-325D-4491-AA8D-A46A0E404912}"/>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3" name="Text Box 15">
          <a:extLst>
            <a:ext uri="{FF2B5EF4-FFF2-40B4-BE49-F238E27FC236}">
              <a16:creationId xmlns:a16="http://schemas.microsoft.com/office/drawing/2014/main" id="{18D5EB0A-CC87-476B-9031-68A245F633B6}"/>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4" name="Text Box 15">
          <a:extLst>
            <a:ext uri="{FF2B5EF4-FFF2-40B4-BE49-F238E27FC236}">
              <a16:creationId xmlns:a16="http://schemas.microsoft.com/office/drawing/2014/main" id="{3E059676-B710-401F-B001-DCCBBF9F04D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5" name="Text Box 15">
          <a:extLst>
            <a:ext uri="{FF2B5EF4-FFF2-40B4-BE49-F238E27FC236}">
              <a16:creationId xmlns:a16="http://schemas.microsoft.com/office/drawing/2014/main" id="{614906B6-15DD-4BA2-A9A1-2B549063A29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66" name="Text Box 15">
          <a:extLst>
            <a:ext uri="{FF2B5EF4-FFF2-40B4-BE49-F238E27FC236}">
              <a16:creationId xmlns:a16="http://schemas.microsoft.com/office/drawing/2014/main" id="{3B7D4800-810B-4048-929D-A5BFDC54794D}"/>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7" name="Text Box 15">
          <a:extLst>
            <a:ext uri="{FF2B5EF4-FFF2-40B4-BE49-F238E27FC236}">
              <a16:creationId xmlns:a16="http://schemas.microsoft.com/office/drawing/2014/main" id="{E74B1D9F-5A70-4EF9-AB9A-B413BEF34367}"/>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8" name="Text Box 15">
          <a:extLst>
            <a:ext uri="{FF2B5EF4-FFF2-40B4-BE49-F238E27FC236}">
              <a16:creationId xmlns:a16="http://schemas.microsoft.com/office/drawing/2014/main" id="{CD769ED6-5DFB-4D9E-B031-C59D8B0F58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9" name="Text Box 15">
          <a:extLst>
            <a:ext uri="{FF2B5EF4-FFF2-40B4-BE49-F238E27FC236}">
              <a16:creationId xmlns:a16="http://schemas.microsoft.com/office/drawing/2014/main" id="{51079EB4-2830-4687-9AB6-F5BBBE7565A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0" name="Text Box 15">
          <a:extLst>
            <a:ext uri="{FF2B5EF4-FFF2-40B4-BE49-F238E27FC236}">
              <a16:creationId xmlns:a16="http://schemas.microsoft.com/office/drawing/2014/main" id="{DDFD321F-39F9-41D3-A63B-F15E902C5C7E}"/>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1" name="Text Box 15">
          <a:extLst>
            <a:ext uri="{FF2B5EF4-FFF2-40B4-BE49-F238E27FC236}">
              <a16:creationId xmlns:a16="http://schemas.microsoft.com/office/drawing/2014/main" id="{DBA43CF4-2066-4B2E-A0A1-165C08BA9A0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2A8EA85B-A48A-4981-8D7C-8180D0589CC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3" name="Text Box 15">
          <a:extLst>
            <a:ext uri="{FF2B5EF4-FFF2-40B4-BE49-F238E27FC236}">
              <a16:creationId xmlns:a16="http://schemas.microsoft.com/office/drawing/2014/main" id="{AF10B0F3-57E4-4223-86C7-1F8C77DAD953}"/>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4" name="Text Box 15">
          <a:extLst>
            <a:ext uri="{FF2B5EF4-FFF2-40B4-BE49-F238E27FC236}">
              <a16:creationId xmlns:a16="http://schemas.microsoft.com/office/drawing/2014/main" id="{3C00E484-2109-405F-8792-FDB05376F81B}"/>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5" name="Text Box 15">
          <a:extLst>
            <a:ext uri="{FF2B5EF4-FFF2-40B4-BE49-F238E27FC236}">
              <a16:creationId xmlns:a16="http://schemas.microsoft.com/office/drawing/2014/main" id="{846E8CBD-14E8-4AF7-9EC9-B335EDCFD5BE}"/>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6" name="Text Box 15">
          <a:extLst>
            <a:ext uri="{FF2B5EF4-FFF2-40B4-BE49-F238E27FC236}">
              <a16:creationId xmlns:a16="http://schemas.microsoft.com/office/drawing/2014/main" id="{DFD3E9E5-6123-44A8-A6F3-DA8205979D6E}"/>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7" name="Text Box 15">
          <a:extLst>
            <a:ext uri="{FF2B5EF4-FFF2-40B4-BE49-F238E27FC236}">
              <a16:creationId xmlns:a16="http://schemas.microsoft.com/office/drawing/2014/main" id="{2A21BEA9-4E39-4D42-A30A-E87EB17A542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8" name="Text Box 15">
          <a:extLst>
            <a:ext uri="{FF2B5EF4-FFF2-40B4-BE49-F238E27FC236}">
              <a16:creationId xmlns:a16="http://schemas.microsoft.com/office/drawing/2014/main" id="{EB4B5C9C-B684-458A-ABEF-A95497A25D7F}"/>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79" name="Text Box 15">
          <a:extLst>
            <a:ext uri="{FF2B5EF4-FFF2-40B4-BE49-F238E27FC236}">
              <a16:creationId xmlns:a16="http://schemas.microsoft.com/office/drawing/2014/main" id="{D24B0370-2A13-4A50-BEF4-95696F4DEF41}"/>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0" name="Text Box 15">
          <a:extLst>
            <a:ext uri="{FF2B5EF4-FFF2-40B4-BE49-F238E27FC236}">
              <a16:creationId xmlns:a16="http://schemas.microsoft.com/office/drawing/2014/main" id="{4B008B91-BA27-4802-A928-C5D0BCA24E4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81" name="Text Box 15">
          <a:extLst>
            <a:ext uri="{FF2B5EF4-FFF2-40B4-BE49-F238E27FC236}">
              <a16:creationId xmlns:a16="http://schemas.microsoft.com/office/drawing/2014/main" id="{F4C2DDFD-98DC-421F-AB6F-4A7FCA07CAEB}"/>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2" name="Text Box 15">
          <a:extLst>
            <a:ext uri="{FF2B5EF4-FFF2-40B4-BE49-F238E27FC236}">
              <a16:creationId xmlns:a16="http://schemas.microsoft.com/office/drawing/2014/main" id="{103BD474-4947-4704-83AA-F9FE98C747A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3" name="Text Box 15">
          <a:extLst>
            <a:ext uri="{FF2B5EF4-FFF2-40B4-BE49-F238E27FC236}">
              <a16:creationId xmlns:a16="http://schemas.microsoft.com/office/drawing/2014/main" id="{992C1928-44B2-4210-AD90-90F2EA55531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F69CA44A-77B2-4DF0-A367-0E7B87F2AD1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ED899FEB-4619-4D85-8F72-F0060199A1E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6" name="Text Box 15">
          <a:extLst>
            <a:ext uri="{FF2B5EF4-FFF2-40B4-BE49-F238E27FC236}">
              <a16:creationId xmlns:a16="http://schemas.microsoft.com/office/drawing/2014/main" id="{C41FE550-C6CF-4283-ABCE-3F4367775CF6}"/>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7" name="Text Box 15">
          <a:extLst>
            <a:ext uri="{FF2B5EF4-FFF2-40B4-BE49-F238E27FC236}">
              <a16:creationId xmlns:a16="http://schemas.microsoft.com/office/drawing/2014/main" id="{280961BD-6A72-40E6-AB62-8F02BAB1CEB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8" name="Text Box 15">
          <a:extLst>
            <a:ext uri="{FF2B5EF4-FFF2-40B4-BE49-F238E27FC236}">
              <a16:creationId xmlns:a16="http://schemas.microsoft.com/office/drawing/2014/main" id="{D72C2A76-A8E5-421F-A091-02E4B922D20B}"/>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9" name="Text Box 15">
          <a:extLst>
            <a:ext uri="{FF2B5EF4-FFF2-40B4-BE49-F238E27FC236}">
              <a16:creationId xmlns:a16="http://schemas.microsoft.com/office/drawing/2014/main" id="{F2676840-FBBD-49D0-A4B6-6FF4C41D5EC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0" name="Text Box 15">
          <a:extLst>
            <a:ext uri="{FF2B5EF4-FFF2-40B4-BE49-F238E27FC236}">
              <a16:creationId xmlns:a16="http://schemas.microsoft.com/office/drawing/2014/main" id="{4F204FFC-78FA-4C3C-90F1-0DE15367CEFF}"/>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1" name="Text Box 15">
          <a:extLst>
            <a:ext uri="{FF2B5EF4-FFF2-40B4-BE49-F238E27FC236}">
              <a16:creationId xmlns:a16="http://schemas.microsoft.com/office/drawing/2014/main" id="{C4C21616-0157-42DE-A5F5-DF054BCE4FC5}"/>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2" name="Text Box 15">
          <a:extLst>
            <a:ext uri="{FF2B5EF4-FFF2-40B4-BE49-F238E27FC236}">
              <a16:creationId xmlns:a16="http://schemas.microsoft.com/office/drawing/2014/main" id="{46AFEF75-6756-4FCA-839D-F34A9E6B7E6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3" name="Text Box 15">
          <a:extLst>
            <a:ext uri="{FF2B5EF4-FFF2-40B4-BE49-F238E27FC236}">
              <a16:creationId xmlns:a16="http://schemas.microsoft.com/office/drawing/2014/main" id="{3F7D6027-4FA8-407A-A6D4-75A11969FC9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4" name="Text Box 15">
          <a:extLst>
            <a:ext uri="{FF2B5EF4-FFF2-40B4-BE49-F238E27FC236}">
              <a16:creationId xmlns:a16="http://schemas.microsoft.com/office/drawing/2014/main" id="{1C2BCF83-7514-4DFE-B964-96B0913F42C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5" name="Text Box 15">
          <a:extLst>
            <a:ext uri="{FF2B5EF4-FFF2-40B4-BE49-F238E27FC236}">
              <a16:creationId xmlns:a16="http://schemas.microsoft.com/office/drawing/2014/main" id="{9C9F652B-FD20-40C2-80FB-393A33A716E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6" name="Text Box 15">
          <a:extLst>
            <a:ext uri="{FF2B5EF4-FFF2-40B4-BE49-F238E27FC236}">
              <a16:creationId xmlns:a16="http://schemas.microsoft.com/office/drawing/2014/main" id="{64A09705-F0E8-4290-AD8E-A09AE9DFAF4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7" name="Text Box 15">
          <a:extLst>
            <a:ext uri="{FF2B5EF4-FFF2-40B4-BE49-F238E27FC236}">
              <a16:creationId xmlns:a16="http://schemas.microsoft.com/office/drawing/2014/main" id="{11045177-7C2F-4B99-B247-509DDE09263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8" name="Text Box 15">
          <a:extLst>
            <a:ext uri="{FF2B5EF4-FFF2-40B4-BE49-F238E27FC236}">
              <a16:creationId xmlns:a16="http://schemas.microsoft.com/office/drawing/2014/main" id="{1901AD85-55B2-4C3A-B07B-40D8F3F7C28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9" name="Text Box 15">
          <a:extLst>
            <a:ext uri="{FF2B5EF4-FFF2-40B4-BE49-F238E27FC236}">
              <a16:creationId xmlns:a16="http://schemas.microsoft.com/office/drawing/2014/main" id="{459D4B0E-19EA-4DEC-B917-721C04372CA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3900" name="Text Box 15">
          <a:extLst>
            <a:ext uri="{FF2B5EF4-FFF2-40B4-BE49-F238E27FC236}">
              <a16:creationId xmlns:a16="http://schemas.microsoft.com/office/drawing/2014/main" id="{C60116BD-13AE-457B-95EA-4AFEEE323ECC}"/>
            </a:ext>
          </a:extLst>
        </xdr:cNvPr>
        <xdr:cNvSpPr txBox="1">
          <a:spLocks noChangeArrowheads="1"/>
        </xdr:cNvSpPr>
      </xdr:nvSpPr>
      <xdr:spPr bwMode="auto">
        <a:xfrm>
          <a:off x="4743450" y="22078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1" name="Text Box 15">
          <a:extLst>
            <a:ext uri="{FF2B5EF4-FFF2-40B4-BE49-F238E27FC236}">
              <a16:creationId xmlns:a16="http://schemas.microsoft.com/office/drawing/2014/main" id="{6284D3DC-80B2-444E-9FD5-4A58D3ED9518}"/>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2" name="Text Box 15">
          <a:extLst>
            <a:ext uri="{FF2B5EF4-FFF2-40B4-BE49-F238E27FC236}">
              <a16:creationId xmlns:a16="http://schemas.microsoft.com/office/drawing/2014/main" id="{F8130598-8BED-4E96-BCCE-D83D820393E6}"/>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3903" name="Text Box 15">
          <a:extLst>
            <a:ext uri="{FF2B5EF4-FFF2-40B4-BE49-F238E27FC236}">
              <a16:creationId xmlns:a16="http://schemas.microsoft.com/office/drawing/2014/main" id="{232ECE68-BB64-4E27-BC78-2B6C69788049}"/>
            </a:ext>
          </a:extLst>
        </xdr:cNvPr>
        <xdr:cNvSpPr txBox="1">
          <a:spLocks noChangeArrowheads="1"/>
        </xdr:cNvSpPr>
      </xdr:nvSpPr>
      <xdr:spPr bwMode="auto">
        <a:xfrm>
          <a:off x="4743450" y="22078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4" name="Text Box 15">
          <a:extLst>
            <a:ext uri="{FF2B5EF4-FFF2-40B4-BE49-F238E27FC236}">
              <a16:creationId xmlns:a16="http://schemas.microsoft.com/office/drawing/2014/main" id="{FFC772C4-6C46-4D86-87FD-7636A4818B67}"/>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5" name="Text Box 15">
          <a:extLst>
            <a:ext uri="{FF2B5EF4-FFF2-40B4-BE49-F238E27FC236}">
              <a16:creationId xmlns:a16="http://schemas.microsoft.com/office/drawing/2014/main" id="{A77C8428-0037-4E58-B432-603D3418D390}"/>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3906" name="Text Box 15">
          <a:extLst>
            <a:ext uri="{FF2B5EF4-FFF2-40B4-BE49-F238E27FC236}">
              <a16:creationId xmlns:a16="http://schemas.microsoft.com/office/drawing/2014/main" id="{4A8030E4-32DE-42FD-8939-841784792EF1}"/>
            </a:ext>
          </a:extLst>
        </xdr:cNvPr>
        <xdr:cNvSpPr txBox="1">
          <a:spLocks noChangeArrowheads="1"/>
        </xdr:cNvSpPr>
      </xdr:nvSpPr>
      <xdr:spPr bwMode="auto">
        <a:xfrm>
          <a:off x="4743450" y="22821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07" name="Text Box 15">
          <a:extLst>
            <a:ext uri="{FF2B5EF4-FFF2-40B4-BE49-F238E27FC236}">
              <a16:creationId xmlns:a16="http://schemas.microsoft.com/office/drawing/2014/main" id="{57538BC3-D88F-4BAF-A95D-1D9BDBE75364}"/>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08" name="Text Box 15">
          <a:extLst>
            <a:ext uri="{FF2B5EF4-FFF2-40B4-BE49-F238E27FC236}">
              <a16:creationId xmlns:a16="http://schemas.microsoft.com/office/drawing/2014/main" id="{D52E7DB1-AAD1-4B25-99E1-B22D20CE3B49}"/>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3909" name="Text Box 15">
          <a:extLst>
            <a:ext uri="{FF2B5EF4-FFF2-40B4-BE49-F238E27FC236}">
              <a16:creationId xmlns:a16="http://schemas.microsoft.com/office/drawing/2014/main" id="{B9349B9D-B43B-490E-82A6-84D7B1881B9A}"/>
            </a:ext>
          </a:extLst>
        </xdr:cNvPr>
        <xdr:cNvSpPr txBox="1">
          <a:spLocks noChangeArrowheads="1"/>
        </xdr:cNvSpPr>
      </xdr:nvSpPr>
      <xdr:spPr bwMode="auto">
        <a:xfrm>
          <a:off x="4743450" y="22821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10" name="Text Box 15">
          <a:extLst>
            <a:ext uri="{FF2B5EF4-FFF2-40B4-BE49-F238E27FC236}">
              <a16:creationId xmlns:a16="http://schemas.microsoft.com/office/drawing/2014/main" id="{D57DF3D4-64ED-430C-B6AA-129B15DFF088}"/>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11" name="Text Box 15">
          <a:extLst>
            <a:ext uri="{FF2B5EF4-FFF2-40B4-BE49-F238E27FC236}">
              <a16:creationId xmlns:a16="http://schemas.microsoft.com/office/drawing/2014/main" id="{EEFBF0D7-DBC2-4B83-B7B5-817D0AB241DB}"/>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2" name="Text Box 15">
          <a:extLst>
            <a:ext uri="{FF2B5EF4-FFF2-40B4-BE49-F238E27FC236}">
              <a16:creationId xmlns:a16="http://schemas.microsoft.com/office/drawing/2014/main" id="{972D84DC-2EE0-4B3E-8BCB-CB4B369E8DEF}"/>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3" name="Text Box 15">
          <a:extLst>
            <a:ext uri="{FF2B5EF4-FFF2-40B4-BE49-F238E27FC236}">
              <a16:creationId xmlns:a16="http://schemas.microsoft.com/office/drawing/2014/main" id="{1EBD37C6-598D-4BF3-8AA0-3300C03344BD}"/>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3914" name="Text Box 15">
          <a:extLst>
            <a:ext uri="{FF2B5EF4-FFF2-40B4-BE49-F238E27FC236}">
              <a16:creationId xmlns:a16="http://schemas.microsoft.com/office/drawing/2014/main" id="{DFBCA9C0-F077-4BB7-823E-52638F1BF962}"/>
            </a:ext>
          </a:extLst>
        </xdr:cNvPr>
        <xdr:cNvSpPr txBox="1">
          <a:spLocks noChangeArrowheads="1"/>
        </xdr:cNvSpPr>
      </xdr:nvSpPr>
      <xdr:spPr bwMode="auto">
        <a:xfrm>
          <a:off x="4743450" y="243078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5" name="Text Box 15">
          <a:extLst>
            <a:ext uri="{FF2B5EF4-FFF2-40B4-BE49-F238E27FC236}">
              <a16:creationId xmlns:a16="http://schemas.microsoft.com/office/drawing/2014/main" id="{8777F168-A89E-4F9F-B17C-1F830353BB9D}"/>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6" name="Text Box 15">
          <a:extLst>
            <a:ext uri="{FF2B5EF4-FFF2-40B4-BE49-F238E27FC236}">
              <a16:creationId xmlns:a16="http://schemas.microsoft.com/office/drawing/2014/main" id="{92DE13EB-FA01-4366-BCC7-59C73612CD75}"/>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3917" name="Text Box 15">
          <a:extLst>
            <a:ext uri="{FF2B5EF4-FFF2-40B4-BE49-F238E27FC236}">
              <a16:creationId xmlns:a16="http://schemas.microsoft.com/office/drawing/2014/main" id="{7D8A638E-C53E-42F8-816F-DA91A896205C}"/>
            </a:ext>
          </a:extLst>
        </xdr:cNvPr>
        <xdr:cNvSpPr txBox="1">
          <a:spLocks noChangeArrowheads="1"/>
        </xdr:cNvSpPr>
      </xdr:nvSpPr>
      <xdr:spPr bwMode="auto">
        <a:xfrm>
          <a:off x="4743450" y="24307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8" name="Text Box 15">
          <a:extLst>
            <a:ext uri="{FF2B5EF4-FFF2-40B4-BE49-F238E27FC236}">
              <a16:creationId xmlns:a16="http://schemas.microsoft.com/office/drawing/2014/main" id="{1A40A0D7-2B5F-4EB1-B76D-CBB0AF4F90D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9" name="Text Box 15">
          <a:extLst>
            <a:ext uri="{FF2B5EF4-FFF2-40B4-BE49-F238E27FC236}">
              <a16:creationId xmlns:a16="http://schemas.microsoft.com/office/drawing/2014/main" id="{1C445D7B-B13A-4D29-A635-D0A2AFF77010}"/>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3920" name="Text Box 15">
          <a:extLst>
            <a:ext uri="{FF2B5EF4-FFF2-40B4-BE49-F238E27FC236}">
              <a16:creationId xmlns:a16="http://schemas.microsoft.com/office/drawing/2014/main" id="{5C6EB1FB-9624-400A-9F74-3A48E4698EC5}"/>
            </a:ext>
          </a:extLst>
        </xdr:cNvPr>
        <xdr:cNvSpPr txBox="1">
          <a:spLocks noChangeArrowheads="1"/>
        </xdr:cNvSpPr>
      </xdr:nvSpPr>
      <xdr:spPr bwMode="auto">
        <a:xfrm>
          <a:off x="4743450" y="24307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1" name="Text Box 15">
          <a:extLst>
            <a:ext uri="{FF2B5EF4-FFF2-40B4-BE49-F238E27FC236}">
              <a16:creationId xmlns:a16="http://schemas.microsoft.com/office/drawing/2014/main" id="{A3B9285C-ADE2-43DB-BCD8-7B4BE6E370EF}"/>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22" name="Text Box 15">
          <a:extLst>
            <a:ext uri="{FF2B5EF4-FFF2-40B4-BE49-F238E27FC236}">
              <a16:creationId xmlns:a16="http://schemas.microsoft.com/office/drawing/2014/main" id="{9E2E16B6-6C10-4ED5-B6BA-11D9A21F7D24}"/>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3" name="Text Box 15">
          <a:extLst>
            <a:ext uri="{FF2B5EF4-FFF2-40B4-BE49-F238E27FC236}">
              <a16:creationId xmlns:a16="http://schemas.microsoft.com/office/drawing/2014/main" id="{D0D7F47E-99DE-488B-94EA-2F3E9196DB5C}"/>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4" name="Text Box 15">
          <a:extLst>
            <a:ext uri="{FF2B5EF4-FFF2-40B4-BE49-F238E27FC236}">
              <a16:creationId xmlns:a16="http://schemas.microsoft.com/office/drawing/2014/main" id="{BF55B1B7-DC4C-4AB3-87A5-534164F94D7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3925" name="Text Box 15">
          <a:extLst>
            <a:ext uri="{FF2B5EF4-FFF2-40B4-BE49-F238E27FC236}">
              <a16:creationId xmlns:a16="http://schemas.microsoft.com/office/drawing/2014/main" id="{4FA9D968-2A4F-44C8-8FAD-1E812565B05C}"/>
            </a:ext>
          </a:extLst>
        </xdr:cNvPr>
        <xdr:cNvSpPr txBox="1">
          <a:spLocks noChangeArrowheads="1"/>
        </xdr:cNvSpPr>
      </xdr:nvSpPr>
      <xdr:spPr bwMode="auto">
        <a:xfrm>
          <a:off x="4743450" y="250507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6" name="Text Box 15">
          <a:extLst>
            <a:ext uri="{FF2B5EF4-FFF2-40B4-BE49-F238E27FC236}">
              <a16:creationId xmlns:a16="http://schemas.microsoft.com/office/drawing/2014/main" id="{A098ECDA-F8F4-4790-BE6D-59695E4F453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27" name="Text Box 15">
          <a:extLst>
            <a:ext uri="{FF2B5EF4-FFF2-40B4-BE49-F238E27FC236}">
              <a16:creationId xmlns:a16="http://schemas.microsoft.com/office/drawing/2014/main" id="{1481A83B-4CB5-4366-8F20-B52331717163}"/>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3928" name="Text Box 15">
          <a:extLst>
            <a:ext uri="{FF2B5EF4-FFF2-40B4-BE49-F238E27FC236}">
              <a16:creationId xmlns:a16="http://schemas.microsoft.com/office/drawing/2014/main" id="{791B4D98-56AE-42D9-8936-5D825AC8112D}"/>
            </a:ext>
          </a:extLst>
        </xdr:cNvPr>
        <xdr:cNvSpPr txBox="1">
          <a:spLocks noChangeArrowheads="1"/>
        </xdr:cNvSpPr>
      </xdr:nvSpPr>
      <xdr:spPr bwMode="auto">
        <a:xfrm>
          <a:off x="4743450" y="25050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9" name="Text Box 15">
          <a:extLst>
            <a:ext uri="{FF2B5EF4-FFF2-40B4-BE49-F238E27FC236}">
              <a16:creationId xmlns:a16="http://schemas.microsoft.com/office/drawing/2014/main" id="{36EEDD23-12B2-46CD-A23B-BD5355CD1ECA}"/>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0" name="Text Box 15">
          <a:extLst>
            <a:ext uri="{FF2B5EF4-FFF2-40B4-BE49-F238E27FC236}">
              <a16:creationId xmlns:a16="http://schemas.microsoft.com/office/drawing/2014/main" id="{0B9ADEE2-A9F5-4729-A7F6-BE85C004078E}"/>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3931" name="Text Box 15">
          <a:extLst>
            <a:ext uri="{FF2B5EF4-FFF2-40B4-BE49-F238E27FC236}">
              <a16:creationId xmlns:a16="http://schemas.microsoft.com/office/drawing/2014/main" id="{109EB622-5EAD-47A9-AC0A-EEE0ACB59295}"/>
            </a:ext>
          </a:extLst>
        </xdr:cNvPr>
        <xdr:cNvSpPr txBox="1">
          <a:spLocks noChangeArrowheads="1"/>
        </xdr:cNvSpPr>
      </xdr:nvSpPr>
      <xdr:spPr bwMode="auto">
        <a:xfrm>
          <a:off x="4743450" y="25050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2" name="Text Box 15">
          <a:extLst>
            <a:ext uri="{FF2B5EF4-FFF2-40B4-BE49-F238E27FC236}">
              <a16:creationId xmlns:a16="http://schemas.microsoft.com/office/drawing/2014/main" id="{1CBE7C06-5855-450A-ACD6-5AC4CF8A90E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3" name="Text Box 15">
          <a:extLst>
            <a:ext uri="{FF2B5EF4-FFF2-40B4-BE49-F238E27FC236}">
              <a16:creationId xmlns:a16="http://schemas.microsoft.com/office/drawing/2014/main" id="{8A05C13E-F58C-4213-9BBE-5F39D22001A0}"/>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4" name="Text Box 15">
          <a:extLst>
            <a:ext uri="{FF2B5EF4-FFF2-40B4-BE49-F238E27FC236}">
              <a16:creationId xmlns:a16="http://schemas.microsoft.com/office/drawing/2014/main" id="{BCD76A54-9B4C-4F50-AFF8-38058EE3F8CB}"/>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5" name="Text Box 15">
          <a:extLst>
            <a:ext uri="{FF2B5EF4-FFF2-40B4-BE49-F238E27FC236}">
              <a16:creationId xmlns:a16="http://schemas.microsoft.com/office/drawing/2014/main" id="{96620A47-1EE3-4388-944E-7F167A66B14C}"/>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6" name="Text Box 15">
          <a:extLst>
            <a:ext uri="{FF2B5EF4-FFF2-40B4-BE49-F238E27FC236}">
              <a16:creationId xmlns:a16="http://schemas.microsoft.com/office/drawing/2014/main" id="{7A1DD1C9-B5CC-47DB-8F54-F562203CCC7C}"/>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7" name="Text Box 15">
          <a:extLst>
            <a:ext uri="{FF2B5EF4-FFF2-40B4-BE49-F238E27FC236}">
              <a16:creationId xmlns:a16="http://schemas.microsoft.com/office/drawing/2014/main" id="{5FDC1CBE-D6E1-4916-8ED5-0AB13EAD4712}"/>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8" name="Text Box 15">
          <a:extLst>
            <a:ext uri="{FF2B5EF4-FFF2-40B4-BE49-F238E27FC236}">
              <a16:creationId xmlns:a16="http://schemas.microsoft.com/office/drawing/2014/main" id="{92E173A7-67E3-4405-A433-287AFD479B6A}"/>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9" name="Text Box 15">
          <a:extLst>
            <a:ext uri="{FF2B5EF4-FFF2-40B4-BE49-F238E27FC236}">
              <a16:creationId xmlns:a16="http://schemas.microsoft.com/office/drawing/2014/main" id="{1C27DA93-5282-4251-B69D-F49009FC7268}"/>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40" name="Text Box 15">
          <a:extLst>
            <a:ext uri="{FF2B5EF4-FFF2-40B4-BE49-F238E27FC236}">
              <a16:creationId xmlns:a16="http://schemas.microsoft.com/office/drawing/2014/main" id="{3FB317CB-9BA5-4DCA-B9BB-236C44461696}"/>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1" name="Text Box 15">
          <a:extLst>
            <a:ext uri="{FF2B5EF4-FFF2-40B4-BE49-F238E27FC236}">
              <a16:creationId xmlns:a16="http://schemas.microsoft.com/office/drawing/2014/main" id="{7C7C7E56-C1DE-47A5-BB0D-CEB638F03476}"/>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2" name="Text Box 15">
          <a:extLst>
            <a:ext uri="{FF2B5EF4-FFF2-40B4-BE49-F238E27FC236}">
              <a16:creationId xmlns:a16="http://schemas.microsoft.com/office/drawing/2014/main" id="{F2F634C7-285A-4719-9027-A3E40A5BC6D1}"/>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3" name="Text Box 15">
          <a:extLst>
            <a:ext uri="{FF2B5EF4-FFF2-40B4-BE49-F238E27FC236}">
              <a16:creationId xmlns:a16="http://schemas.microsoft.com/office/drawing/2014/main" id="{FBBB8320-AE2D-4E84-8BE1-B26AB53F7266}"/>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4" name="Text Box 15">
          <a:extLst>
            <a:ext uri="{FF2B5EF4-FFF2-40B4-BE49-F238E27FC236}">
              <a16:creationId xmlns:a16="http://schemas.microsoft.com/office/drawing/2014/main" id="{01464590-B1D9-40CC-BE5B-CA5F7F5764BB}"/>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5" name="Text Box 15">
          <a:extLst>
            <a:ext uri="{FF2B5EF4-FFF2-40B4-BE49-F238E27FC236}">
              <a16:creationId xmlns:a16="http://schemas.microsoft.com/office/drawing/2014/main" id="{35347C14-CC2D-4213-8655-F603A212C225}"/>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6" name="Text Box 15">
          <a:extLst>
            <a:ext uri="{FF2B5EF4-FFF2-40B4-BE49-F238E27FC236}">
              <a16:creationId xmlns:a16="http://schemas.microsoft.com/office/drawing/2014/main" id="{210B2B3E-70C5-4F7B-BAE6-D0A89E09978D}"/>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3947" name="Text Box 15">
          <a:extLst>
            <a:ext uri="{FF2B5EF4-FFF2-40B4-BE49-F238E27FC236}">
              <a16:creationId xmlns:a16="http://schemas.microsoft.com/office/drawing/2014/main" id="{74742897-B456-4963-82B0-F276F6DF6AF3}"/>
            </a:ext>
          </a:extLst>
        </xdr:cNvPr>
        <xdr:cNvSpPr txBox="1">
          <a:spLocks noChangeArrowheads="1"/>
        </xdr:cNvSpPr>
      </xdr:nvSpPr>
      <xdr:spPr bwMode="auto">
        <a:xfrm>
          <a:off x="4743450" y="26536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8" name="Text Box 15">
          <a:extLst>
            <a:ext uri="{FF2B5EF4-FFF2-40B4-BE49-F238E27FC236}">
              <a16:creationId xmlns:a16="http://schemas.microsoft.com/office/drawing/2014/main" id="{7C054DC3-0C2C-456B-AA25-80CC9A7FAA7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9" name="Text Box 15">
          <a:extLst>
            <a:ext uri="{FF2B5EF4-FFF2-40B4-BE49-F238E27FC236}">
              <a16:creationId xmlns:a16="http://schemas.microsoft.com/office/drawing/2014/main" id="{AE03AACA-1BC7-4CD7-AFE9-79607C2F54E8}"/>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0" name="Text Box 15">
          <a:extLst>
            <a:ext uri="{FF2B5EF4-FFF2-40B4-BE49-F238E27FC236}">
              <a16:creationId xmlns:a16="http://schemas.microsoft.com/office/drawing/2014/main" id="{8B97D782-E5EA-40E2-9CEE-C30A8D8F4438}"/>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1" name="Text Box 15">
          <a:extLst>
            <a:ext uri="{FF2B5EF4-FFF2-40B4-BE49-F238E27FC236}">
              <a16:creationId xmlns:a16="http://schemas.microsoft.com/office/drawing/2014/main" id="{28E06046-BC52-4A9E-B101-61DA20D7EDC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2" name="Text Box 15">
          <a:extLst>
            <a:ext uri="{FF2B5EF4-FFF2-40B4-BE49-F238E27FC236}">
              <a16:creationId xmlns:a16="http://schemas.microsoft.com/office/drawing/2014/main" id="{6C171AD2-4C31-431D-B083-E1121AE44D6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3" name="Text Box 15">
          <a:extLst>
            <a:ext uri="{FF2B5EF4-FFF2-40B4-BE49-F238E27FC236}">
              <a16:creationId xmlns:a16="http://schemas.microsoft.com/office/drawing/2014/main" id="{AC976029-049C-42C1-855B-14922749789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4" name="Text Box 15">
          <a:extLst>
            <a:ext uri="{FF2B5EF4-FFF2-40B4-BE49-F238E27FC236}">
              <a16:creationId xmlns:a16="http://schemas.microsoft.com/office/drawing/2014/main" id="{B0870D32-F13E-4215-8B62-A1B802EC166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5" name="Text Box 15">
          <a:extLst>
            <a:ext uri="{FF2B5EF4-FFF2-40B4-BE49-F238E27FC236}">
              <a16:creationId xmlns:a16="http://schemas.microsoft.com/office/drawing/2014/main" id="{7229E1EE-3E2C-44E5-AB18-CC064694E236}"/>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6" name="Text Box 15">
          <a:extLst>
            <a:ext uri="{FF2B5EF4-FFF2-40B4-BE49-F238E27FC236}">
              <a16:creationId xmlns:a16="http://schemas.microsoft.com/office/drawing/2014/main" id="{F5884DC0-5E3D-48BE-A4C5-5A2EBA9F141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57" name="Text Box 15">
          <a:extLst>
            <a:ext uri="{FF2B5EF4-FFF2-40B4-BE49-F238E27FC236}">
              <a16:creationId xmlns:a16="http://schemas.microsoft.com/office/drawing/2014/main" id="{5FAE32C0-DD47-444B-8ADA-461811BAF0DA}"/>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8" name="Text Box 15">
          <a:extLst>
            <a:ext uri="{FF2B5EF4-FFF2-40B4-BE49-F238E27FC236}">
              <a16:creationId xmlns:a16="http://schemas.microsoft.com/office/drawing/2014/main" id="{AFE12448-A918-432B-9A38-268F423A0092}"/>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9" name="Text Box 15">
          <a:extLst>
            <a:ext uri="{FF2B5EF4-FFF2-40B4-BE49-F238E27FC236}">
              <a16:creationId xmlns:a16="http://schemas.microsoft.com/office/drawing/2014/main" id="{7C745D4E-724F-41C1-AB01-EB8765C072E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0" name="Text Box 15">
          <a:extLst>
            <a:ext uri="{FF2B5EF4-FFF2-40B4-BE49-F238E27FC236}">
              <a16:creationId xmlns:a16="http://schemas.microsoft.com/office/drawing/2014/main" id="{57ED9644-04D6-4041-96B3-B84EFF17D7A1}"/>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3961" name="Text Box 15">
          <a:extLst>
            <a:ext uri="{FF2B5EF4-FFF2-40B4-BE49-F238E27FC236}">
              <a16:creationId xmlns:a16="http://schemas.microsoft.com/office/drawing/2014/main" id="{D0B3E7A3-BD38-4BE8-9A9F-A194228F9CC3}"/>
            </a:ext>
          </a:extLst>
        </xdr:cNvPr>
        <xdr:cNvSpPr txBox="1">
          <a:spLocks noChangeArrowheads="1"/>
        </xdr:cNvSpPr>
      </xdr:nvSpPr>
      <xdr:spPr bwMode="auto">
        <a:xfrm>
          <a:off x="4743450" y="27279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2" name="Text Box 15">
          <a:extLst>
            <a:ext uri="{FF2B5EF4-FFF2-40B4-BE49-F238E27FC236}">
              <a16:creationId xmlns:a16="http://schemas.microsoft.com/office/drawing/2014/main" id="{11D1CDF1-B64B-435C-AC1F-ABE87C65928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3" name="Text Box 15">
          <a:extLst>
            <a:ext uri="{FF2B5EF4-FFF2-40B4-BE49-F238E27FC236}">
              <a16:creationId xmlns:a16="http://schemas.microsoft.com/office/drawing/2014/main" id="{A42C91A3-3DBB-4177-B827-7B48BB689007}"/>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4" name="Text Box 15">
          <a:extLst>
            <a:ext uri="{FF2B5EF4-FFF2-40B4-BE49-F238E27FC236}">
              <a16:creationId xmlns:a16="http://schemas.microsoft.com/office/drawing/2014/main" id="{D2C84A21-FBF9-4E67-8A82-2EC19ACDF2E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5" name="Text Box 15">
          <a:extLst>
            <a:ext uri="{FF2B5EF4-FFF2-40B4-BE49-F238E27FC236}">
              <a16:creationId xmlns:a16="http://schemas.microsoft.com/office/drawing/2014/main" id="{38DFF0F8-D746-46B3-985D-89F541CEE94B}"/>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6" name="Text Box 15">
          <a:extLst>
            <a:ext uri="{FF2B5EF4-FFF2-40B4-BE49-F238E27FC236}">
              <a16:creationId xmlns:a16="http://schemas.microsoft.com/office/drawing/2014/main" id="{B3C5AAE9-1B83-46F1-B28D-33B3CEB6745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7" name="Text Box 15">
          <a:extLst>
            <a:ext uri="{FF2B5EF4-FFF2-40B4-BE49-F238E27FC236}">
              <a16:creationId xmlns:a16="http://schemas.microsoft.com/office/drawing/2014/main" id="{60E01256-B0A6-47FF-A213-74AC16D08534}"/>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8" name="Text Box 15">
          <a:extLst>
            <a:ext uri="{FF2B5EF4-FFF2-40B4-BE49-F238E27FC236}">
              <a16:creationId xmlns:a16="http://schemas.microsoft.com/office/drawing/2014/main" id="{850B23BE-2E02-46F1-B093-54B49ABE680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69" name="Text Box 15">
          <a:extLst>
            <a:ext uri="{FF2B5EF4-FFF2-40B4-BE49-F238E27FC236}">
              <a16:creationId xmlns:a16="http://schemas.microsoft.com/office/drawing/2014/main" id="{6B23A309-667F-4018-94C5-FBAAEEB7EEF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0" name="Text Box 15">
          <a:extLst>
            <a:ext uri="{FF2B5EF4-FFF2-40B4-BE49-F238E27FC236}">
              <a16:creationId xmlns:a16="http://schemas.microsoft.com/office/drawing/2014/main" id="{A09A6C1E-A844-45E3-9F30-512A9816AD1B}"/>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1" name="Text Box 15">
          <a:extLst>
            <a:ext uri="{FF2B5EF4-FFF2-40B4-BE49-F238E27FC236}">
              <a16:creationId xmlns:a16="http://schemas.microsoft.com/office/drawing/2014/main" id="{78F65BB7-6973-4C8F-957F-ECF13C72EA24}"/>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2" name="Text Box 15">
          <a:extLst>
            <a:ext uri="{FF2B5EF4-FFF2-40B4-BE49-F238E27FC236}">
              <a16:creationId xmlns:a16="http://schemas.microsoft.com/office/drawing/2014/main" id="{6F8C0688-283D-4164-8228-C212F58442E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3" name="Text Box 15">
          <a:extLst>
            <a:ext uri="{FF2B5EF4-FFF2-40B4-BE49-F238E27FC236}">
              <a16:creationId xmlns:a16="http://schemas.microsoft.com/office/drawing/2014/main" id="{D5006CC2-A45A-424F-819C-DDB72A58BC2A}"/>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4" name="Text Box 15">
          <a:extLst>
            <a:ext uri="{FF2B5EF4-FFF2-40B4-BE49-F238E27FC236}">
              <a16:creationId xmlns:a16="http://schemas.microsoft.com/office/drawing/2014/main" id="{B3717EC0-3D91-477A-A79F-AFCF1E0E8BCF}"/>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5" name="Text Box 15">
          <a:extLst>
            <a:ext uri="{FF2B5EF4-FFF2-40B4-BE49-F238E27FC236}">
              <a16:creationId xmlns:a16="http://schemas.microsoft.com/office/drawing/2014/main" id="{06CE1B29-F667-42E2-B994-5BA5BDE3B47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6" name="Text Box 15">
          <a:extLst>
            <a:ext uri="{FF2B5EF4-FFF2-40B4-BE49-F238E27FC236}">
              <a16:creationId xmlns:a16="http://schemas.microsoft.com/office/drawing/2014/main" id="{B293D956-E9FF-4D33-B985-352F916B2F5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3977" name="Text Box 15">
          <a:extLst>
            <a:ext uri="{FF2B5EF4-FFF2-40B4-BE49-F238E27FC236}">
              <a16:creationId xmlns:a16="http://schemas.microsoft.com/office/drawing/2014/main" id="{064ABCA2-F827-42C5-9B2E-60424A6E39BF}"/>
            </a:ext>
          </a:extLst>
        </xdr:cNvPr>
        <xdr:cNvSpPr txBox="1">
          <a:spLocks noChangeArrowheads="1"/>
        </xdr:cNvSpPr>
      </xdr:nvSpPr>
      <xdr:spPr bwMode="auto">
        <a:xfrm>
          <a:off x="4743450" y="28765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78" name="Text Box 15">
          <a:extLst>
            <a:ext uri="{FF2B5EF4-FFF2-40B4-BE49-F238E27FC236}">
              <a16:creationId xmlns:a16="http://schemas.microsoft.com/office/drawing/2014/main" id="{EEAE8CF8-E0D5-4F36-9714-CDEFA9A613E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79" name="Text Box 15">
          <a:extLst>
            <a:ext uri="{FF2B5EF4-FFF2-40B4-BE49-F238E27FC236}">
              <a16:creationId xmlns:a16="http://schemas.microsoft.com/office/drawing/2014/main" id="{45147FF7-0FC7-4653-8B24-3DC939FEB98A}"/>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3980" name="Text Box 15">
          <a:extLst>
            <a:ext uri="{FF2B5EF4-FFF2-40B4-BE49-F238E27FC236}">
              <a16:creationId xmlns:a16="http://schemas.microsoft.com/office/drawing/2014/main" id="{F8837B14-C1C9-48E6-B1CD-8880CB939D70}"/>
            </a:ext>
          </a:extLst>
        </xdr:cNvPr>
        <xdr:cNvSpPr txBox="1">
          <a:spLocks noChangeArrowheads="1"/>
        </xdr:cNvSpPr>
      </xdr:nvSpPr>
      <xdr:spPr bwMode="auto">
        <a:xfrm>
          <a:off x="4743450" y="28765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1" name="Text Box 15">
          <a:extLst>
            <a:ext uri="{FF2B5EF4-FFF2-40B4-BE49-F238E27FC236}">
              <a16:creationId xmlns:a16="http://schemas.microsoft.com/office/drawing/2014/main" id="{76B4AB63-1041-420C-A23F-0FFEEED7CE7F}"/>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82" name="Text Box 15">
          <a:extLst>
            <a:ext uri="{FF2B5EF4-FFF2-40B4-BE49-F238E27FC236}">
              <a16:creationId xmlns:a16="http://schemas.microsoft.com/office/drawing/2014/main" id="{0543A031-0CD1-414A-8454-475DF7A14F33}"/>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3" name="Text Box 15">
          <a:extLst>
            <a:ext uri="{FF2B5EF4-FFF2-40B4-BE49-F238E27FC236}">
              <a16:creationId xmlns:a16="http://schemas.microsoft.com/office/drawing/2014/main" id="{D06DBD45-D326-4E7C-A933-78DE58A55059}"/>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4" name="Text Box 15">
          <a:extLst>
            <a:ext uri="{FF2B5EF4-FFF2-40B4-BE49-F238E27FC236}">
              <a16:creationId xmlns:a16="http://schemas.microsoft.com/office/drawing/2014/main" id="{FDA5F816-8811-4C9A-8C85-589357CFF55C}"/>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5" name="Text Box 15">
          <a:extLst>
            <a:ext uri="{FF2B5EF4-FFF2-40B4-BE49-F238E27FC236}">
              <a16:creationId xmlns:a16="http://schemas.microsoft.com/office/drawing/2014/main" id="{DDBC7B54-103F-44FD-9DC2-6950C0B842B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6" name="Text Box 15">
          <a:extLst>
            <a:ext uri="{FF2B5EF4-FFF2-40B4-BE49-F238E27FC236}">
              <a16:creationId xmlns:a16="http://schemas.microsoft.com/office/drawing/2014/main" id="{E1DE1D09-E350-4E38-BFBF-8EF75C6EA657}"/>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7" name="Text Box 15">
          <a:extLst>
            <a:ext uri="{FF2B5EF4-FFF2-40B4-BE49-F238E27FC236}">
              <a16:creationId xmlns:a16="http://schemas.microsoft.com/office/drawing/2014/main" id="{04A989EC-43FE-4EDB-B204-4237DB9ADA6D}"/>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8" name="Text Box 15">
          <a:extLst>
            <a:ext uri="{FF2B5EF4-FFF2-40B4-BE49-F238E27FC236}">
              <a16:creationId xmlns:a16="http://schemas.microsoft.com/office/drawing/2014/main" id="{5AB0F392-38CF-4C06-9046-BDA1C9096E7B}"/>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9" name="Text Box 15">
          <a:extLst>
            <a:ext uri="{FF2B5EF4-FFF2-40B4-BE49-F238E27FC236}">
              <a16:creationId xmlns:a16="http://schemas.microsoft.com/office/drawing/2014/main" id="{D68C1CBA-AC73-4EAE-AC16-E0CDAAB1D59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90" name="Text Box 15">
          <a:extLst>
            <a:ext uri="{FF2B5EF4-FFF2-40B4-BE49-F238E27FC236}">
              <a16:creationId xmlns:a16="http://schemas.microsoft.com/office/drawing/2014/main" id="{E8B016A2-EAB2-4597-9B25-CCFAE08FEB1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3991" name="Text Box 15">
          <a:extLst>
            <a:ext uri="{FF2B5EF4-FFF2-40B4-BE49-F238E27FC236}">
              <a16:creationId xmlns:a16="http://schemas.microsoft.com/office/drawing/2014/main" id="{ED3B0FAB-52E4-4FEE-B3CD-60E36734B69F}"/>
            </a:ext>
          </a:extLst>
        </xdr:cNvPr>
        <xdr:cNvSpPr txBox="1">
          <a:spLocks noChangeArrowheads="1"/>
        </xdr:cNvSpPr>
      </xdr:nvSpPr>
      <xdr:spPr bwMode="auto">
        <a:xfrm>
          <a:off x="4743450" y="29508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2" name="Text Box 15">
          <a:extLst>
            <a:ext uri="{FF2B5EF4-FFF2-40B4-BE49-F238E27FC236}">
              <a16:creationId xmlns:a16="http://schemas.microsoft.com/office/drawing/2014/main" id="{A34E0BA6-3841-4660-B32C-41CECE4D921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3" name="Text Box 15">
          <a:extLst>
            <a:ext uri="{FF2B5EF4-FFF2-40B4-BE49-F238E27FC236}">
              <a16:creationId xmlns:a16="http://schemas.microsoft.com/office/drawing/2014/main" id="{85C422B3-690D-48BD-80AC-34F373F0117C}"/>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3994" name="Text Box 15">
          <a:extLst>
            <a:ext uri="{FF2B5EF4-FFF2-40B4-BE49-F238E27FC236}">
              <a16:creationId xmlns:a16="http://schemas.microsoft.com/office/drawing/2014/main" id="{C068B9E3-4D08-475F-8C5E-CF9B0B4647C9}"/>
            </a:ext>
          </a:extLst>
        </xdr:cNvPr>
        <xdr:cNvSpPr txBox="1">
          <a:spLocks noChangeArrowheads="1"/>
        </xdr:cNvSpPr>
      </xdr:nvSpPr>
      <xdr:spPr bwMode="auto">
        <a:xfrm>
          <a:off x="4743450" y="29508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5" name="Text Box 15">
          <a:extLst>
            <a:ext uri="{FF2B5EF4-FFF2-40B4-BE49-F238E27FC236}">
              <a16:creationId xmlns:a16="http://schemas.microsoft.com/office/drawing/2014/main" id="{4C18450E-4A3C-409A-BCCD-8C6970920CB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6" name="Text Box 15">
          <a:extLst>
            <a:ext uri="{FF2B5EF4-FFF2-40B4-BE49-F238E27FC236}">
              <a16:creationId xmlns:a16="http://schemas.microsoft.com/office/drawing/2014/main" id="{B7D289CF-95AE-4167-B8C1-7A576CB685E0}"/>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7" name="Text Box 15">
          <a:extLst>
            <a:ext uri="{FF2B5EF4-FFF2-40B4-BE49-F238E27FC236}">
              <a16:creationId xmlns:a16="http://schemas.microsoft.com/office/drawing/2014/main" id="{292A2DE7-90C9-4BDB-BA4D-0854750844DB}"/>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8" name="Text Box 15">
          <a:extLst>
            <a:ext uri="{FF2B5EF4-FFF2-40B4-BE49-F238E27FC236}">
              <a16:creationId xmlns:a16="http://schemas.microsoft.com/office/drawing/2014/main" id="{6EA3A315-C21F-4F62-84BE-D8278C2661E8}"/>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9" name="Text Box 15">
          <a:extLst>
            <a:ext uri="{FF2B5EF4-FFF2-40B4-BE49-F238E27FC236}">
              <a16:creationId xmlns:a16="http://schemas.microsoft.com/office/drawing/2014/main" id="{7C6D37AE-42BD-4DD8-9235-01FF5D272239}"/>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0" name="Text Box 15">
          <a:extLst>
            <a:ext uri="{FF2B5EF4-FFF2-40B4-BE49-F238E27FC236}">
              <a16:creationId xmlns:a16="http://schemas.microsoft.com/office/drawing/2014/main" id="{DA62CE35-BD5E-4382-810E-44FAE0C4BD12}"/>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1" name="Text Box 15">
          <a:extLst>
            <a:ext uri="{FF2B5EF4-FFF2-40B4-BE49-F238E27FC236}">
              <a16:creationId xmlns:a16="http://schemas.microsoft.com/office/drawing/2014/main" id="{786768D6-0D6D-4B9B-B194-A9EF570E62F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2" name="Text Box 15">
          <a:extLst>
            <a:ext uri="{FF2B5EF4-FFF2-40B4-BE49-F238E27FC236}">
              <a16:creationId xmlns:a16="http://schemas.microsoft.com/office/drawing/2014/main" id="{20FBE86D-DB26-48B0-A923-E2BA86E03994}"/>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3" name="Text Box 15">
          <a:extLst>
            <a:ext uri="{FF2B5EF4-FFF2-40B4-BE49-F238E27FC236}">
              <a16:creationId xmlns:a16="http://schemas.microsoft.com/office/drawing/2014/main" id="{1F2A5DE0-C89B-4F22-BBDC-7BBB4A8DA01E}"/>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4" name="Text Box 15">
          <a:extLst>
            <a:ext uri="{FF2B5EF4-FFF2-40B4-BE49-F238E27FC236}">
              <a16:creationId xmlns:a16="http://schemas.microsoft.com/office/drawing/2014/main" id="{6352B78D-4292-4D61-A546-9C18CF18F5CC}"/>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5" name="Text Box 15">
          <a:extLst>
            <a:ext uri="{FF2B5EF4-FFF2-40B4-BE49-F238E27FC236}">
              <a16:creationId xmlns:a16="http://schemas.microsoft.com/office/drawing/2014/main" id="{3DAB24D2-E6A4-4875-9F10-ABE15D0F9781}"/>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6" name="Text Box 15">
          <a:extLst>
            <a:ext uri="{FF2B5EF4-FFF2-40B4-BE49-F238E27FC236}">
              <a16:creationId xmlns:a16="http://schemas.microsoft.com/office/drawing/2014/main" id="{D85B18AE-7E1A-41F5-8790-9B8C79AC0ED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7" name="Text Box 15">
          <a:extLst>
            <a:ext uri="{FF2B5EF4-FFF2-40B4-BE49-F238E27FC236}">
              <a16:creationId xmlns:a16="http://schemas.microsoft.com/office/drawing/2014/main" id="{9C99740C-E55A-4472-9472-50FE5EE4ACD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8" name="Text Box 15">
          <a:extLst>
            <a:ext uri="{FF2B5EF4-FFF2-40B4-BE49-F238E27FC236}">
              <a16:creationId xmlns:a16="http://schemas.microsoft.com/office/drawing/2014/main" id="{B8AEA6C0-F244-4D45-B7DA-1689DA83911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9" name="Text Box 15">
          <a:extLst>
            <a:ext uri="{FF2B5EF4-FFF2-40B4-BE49-F238E27FC236}">
              <a16:creationId xmlns:a16="http://schemas.microsoft.com/office/drawing/2014/main" id="{888FDACF-9A12-4CC1-AB84-529F03323DD9}"/>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0" name="Text Box 15">
          <a:extLst>
            <a:ext uri="{FF2B5EF4-FFF2-40B4-BE49-F238E27FC236}">
              <a16:creationId xmlns:a16="http://schemas.microsoft.com/office/drawing/2014/main" id="{6A2A3148-C922-47A0-B048-383B393DE5A8}"/>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1" name="Text Box 15">
          <a:extLst>
            <a:ext uri="{FF2B5EF4-FFF2-40B4-BE49-F238E27FC236}">
              <a16:creationId xmlns:a16="http://schemas.microsoft.com/office/drawing/2014/main" id="{52C8D6ED-12B6-47E0-ABA0-19C39472924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2" name="Text Box 15">
          <a:extLst>
            <a:ext uri="{FF2B5EF4-FFF2-40B4-BE49-F238E27FC236}">
              <a16:creationId xmlns:a16="http://schemas.microsoft.com/office/drawing/2014/main" id="{4E48B281-ED00-42F1-8949-92CF418C092A}"/>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3" name="Text Box 15">
          <a:extLst>
            <a:ext uri="{FF2B5EF4-FFF2-40B4-BE49-F238E27FC236}">
              <a16:creationId xmlns:a16="http://schemas.microsoft.com/office/drawing/2014/main" id="{BDC91C42-C1E9-42B9-BA3F-CF5DC8A21C7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4" name="Text Box 15">
          <a:extLst>
            <a:ext uri="{FF2B5EF4-FFF2-40B4-BE49-F238E27FC236}">
              <a16:creationId xmlns:a16="http://schemas.microsoft.com/office/drawing/2014/main" id="{58245AF1-B632-42D3-8803-74427C89100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5" name="Text Box 15">
          <a:extLst>
            <a:ext uri="{FF2B5EF4-FFF2-40B4-BE49-F238E27FC236}">
              <a16:creationId xmlns:a16="http://schemas.microsoft.com/office/drawing/2014/main" id="{CDB7C374-656B-4105-9E9A-937DC4720566}"/>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6" name="Text Box 15">
          <a:extLst>
            <a:ext uri="{FF2B5EF4-FFF2-40B4-BE49-F238E27FC236}">
              <a16:creationId xmlns:a16="http://schemas.microsoft.com/office/drawing/2014/main" id="{976DFA95-389C-4B62-BE74-D1D75AE91AAA}"/>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17" name="Text Box 15">
          <a:extLst>
            <a:ext uri="{FF2B5EF4-FFF2-40B4-BE49-F238E27FC236}">
              <a16:creationId xmlns:a16="http://schemas.microsoft.com/office/drawing/2014/main" id="{FCE0380D-16F8-405D-BE29-1B960D4F27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8" name="Text Box 15">
          <a:extLst>
            <a:ext uri="{FF2B5EF4-FFF2-40B4-BE49-F238E27FC236}">
              <a16:creationId xmlns:a16="http://schemas.microsoft.com/office/drawing/2014/main" id="{F966F583-4B5D-4261-ADBE-2AF1774FE454}"/>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9" name="Text Box 15">
          <a:extLst>
            <a:ext uri="{FF2B5EF4-FFF2-40B4-BE49-F238E27FC236}">
              <a16:creationId xmlns:a16="http://schemas.microsoft.com/office/drawing/2014/main" id="{1194494E-8B3E-4120-9103-8FD52E28ABCF}"/>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0" name="Text Box 15">
          <a:extLst>
            <a:ext uri="{FF2B5EF4-FFF2-40B4-BE49-F238E27FC236}">
              <a16:creationId xmlns:a16="http://schemas.microsoft.com/office/drawing/2014/main" id="{D0B95B0A-4470-4A98-9019-1020A95DE1CF}"/>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021" name="Text Box 15">
          <a:extLst>
            <a:ext uri="{FF2B5EF4-FFF2-40B4-BE49-F238E27FC236}">
              <a16:creationId xmlns:a16="http://schemas.microsoft.com/office/drawing/2014/main" id="{B2C5EF4A-C17E-49D0-AC86-2DE931587A71}"/>
            </a:ext>
          </a:extLst>
        </xdr:cNvPr>
        <xdr:cNvSpPr txBox="1">
          <a:spLocks noChangeArrowheads="1"/>
        </xdr:cNvSpPr>
      </xdr:nvSpPr>
      <xdr:spPr bwMode="auto">
        <a:xfrm>
          <a:off x="4743450" y="30994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2" name="Text Box 15">
          <a:extLst>
            <a:ext uri="{FF2B5EF4-FFF2-40B4-BE49-F238E27FC236}">
              <a16:creationId xmlns:a16="http://schemas.microsoft.com/office/drawing/2014/main" id="{B6DD3215-78FE-4377-8212-EC21A4E0FBF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3" name="Text Box 15">
          <a:extLst>
            <a:ext uri="{FF2B5EF4-FFF2-40B4-BE49-F238E27FC236}">
              <a16:creationId xmlns:a16="http://schemas.microsoft.com/office/drawing/2014/main" id="{9C79C255-4216-445F-9B32-4E42CCACCB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4" name="Text Box 15">
          <a:extLst>
            <a:ext uri="{FF2B5EF4-FFF2-40B4-BE49-F238E27FC236}">
              <a16:creationId xmlns:a16="http://schemas.microsoft.com/office/drawing/2014/main" id="{A97CB4DB-9769-4C88-97E4-8B9FFF494E95}"/>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5" name="Text Box 15">
          <a:extLst>
            <a:ext uri="{FF2B5EF4-FFF2-40B4-BE49-F238E27FC236}">
              <a16:creationId xmlns:a16="http://schemas.microsoft.com/office/drawing/2014/main" id="{76820E93-4659-4735-BD00-00123961805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6" name="Text Box 15">
          <a:extLst>
            <a:ext uri="{FF2B5EF4-FFF2-40B4-BE49-F238E27FC236}">
              <a16:creationId xmlns:a16="http://schemas.microsoft.com/office/drawing/2014/main" id="{D220729B-1D10-48D7-85A4-587EB783A63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7" name="Text Box 15">
          <a:extLst>
            <a:ext uri="{FF2B5EF4-FFF2-40B4-BE49-F238E27FC236}">
              <a16:creationId xmlns:a16="http://schemas.microsoft.com/office/drawing/2014/main" id="{8D4E2C85-FCFC-4681-9187-9F9477CCCE1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8" name="Text Box 15">
          <a:extLst>
            <a:ext uri="{FF2B5EF4-FFF2-40B4-BE49-F238E27FC236}">
              <a16:creationId xmlns:a16="http://schemas.microsoft.com/office/drawing/2014/main" id="{11F7AF55-77BD-428E-99E1-DA04DF8F66D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9" name="Text Box 15">
          <a:extLst>
            <a:ext uri="{FF2B5EF4-FFF2-40B4-BE49-F238E27FC236}">
              <a16:creationId xmlns:a16="http://schemas.microsoft.com/office/drawing/2014/main" id="{CA71696E-C5E5-4980-ACFE-D6F10E09007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0" name="Text Box 15">
          <a:extLst>
            <a:ext uri="{FF2B5EF4-FFF2-40B4-BE49-F238E27FC236}">
              <a16:creationId xmlns:a16="http://schemas.microsoft.com/office/drawing/2014/main" id="{08C61A97-6FCF-441B-8323-45DCCBE02A8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1" name="Text Box 15">
          <a:extLst>
            <a:ext uri="{FF2B5EF4-FFF2-40B4-BE49-F238E27FC236}">
              <a16:creationId xmlns:a16="http://schemas.microsoft.com/office/drawing/2014/main" id="{E6ADA133-6A6C-4E3E-98A0-254FF0BDBA2D}"/>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2" name="Text Box 15">
          <a:extLst>
            <a:ext uri="{FF2B5EF4-FFF2-40B4-BE49-F238E27FC236}">
              <a16:creationId xmlns:a16="http://schemas.microsoft.com/office/drawing/2014/main" id="{18FB9B36-704A-40D2-BE51-F197A6EA2AB4}"/>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3" name="Text Box 15">
          <a:extLst>
            <a:ext uri="{FF2B5EF4-FFF2-40B4-BE49-F238E27FC236}">
              <a16:creationId xmlns:a16="http://schemas.microsoft.com/office/drawing/2014/main" id="{F29D2306-52A7-41C9-A925-3DB6877115A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4" name="Text Box 15">
          <a:extLst>
            <a:ext uri="{FF2B5EF4-FFF2-40B4-BE49-F238E27FC236}">
              <a16:creationId xmlns:a16="http://schemas.microsoft.com/office/drawing/2014/main" id="{96AF08CE-6D8E-4B13-8754-AFB79165BF8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5" name="Text Box 15">
          <a:extLst>
            <a:ext uri="{FF2B5EF4-FFF2-40B4-BE49-F238E27FC236}">
              <a16:creationId xmlns:a16="http://schemas.microsoft.com/office/drawing/2014/main" id="{0701B64C-FC13-4DE4-8A27-D44C080FADEC}"/>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6" name="Text Box 15">
          <a:extLst>
            <a:ext uri="{FF2B5EF4-FFF2-40B4-BE49-F238E27FC236}">
              <a16:creationId xmlns:a16="http://schemas.microsoft.com/office/drawing/2014/main" id="{424482F3-9127-4E4B-AD2C-58F2439562E1}"/>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7" name="Text Box 15">
          <a:extLst>
            <a:ext uri="{FF2B5EF4-FFF2-40B4-BE49-F238E27FC236}">
              <a16:creationId xmlns:a16="http://schemas.microsoft.com/office/drawing/2014/main" id="{445C6FC1-E7A9-49AD-9BD6-5F55C8B8F3E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8" name="Text Box 15">
          <a:extLst>
            <a:ext uri="{FF2B5EF4-FFF2-40B4-BE49-F238E27FC236}">
              <a16:creationId xmlns:a16="http://schemas.microsoft.com/office/drawing/2014/main" id="{B505329A-16AB-4471-894F-B388C0CE6EF4}"/>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9" name="Text Box 15">
          <a:extLst>
            <a:ext uri="{FF2B5EF4-FFF2-40B4-BE49-F238E27FC236}">
              <a16:creationId xmlns:a16="http://schemas.microsoft.com/office/drawing/2014/main" id="{BC39C5AE-6934-4EF4-8094-D6589F7E92BD}"/>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040" name="Text Box 15">
          <a:extLst>
            <a:ext uri="{FF2B5EF4-FFF2-40B4-BE49-F238E27FC236}">
              <a16:creationId xmlns:a16="http://schemas.microsoft.com/office/drawing/2014/main" id="{0422E7A3-3B9C-4C33-8033-05C39CA6A05A}"/>
            </a:ext>
          </a:extLst>
        </xdr:cNvPr>
        <xdr:cNvSpPr txBox="1">
          <a:spLocks noChangeArrowheads="1"/>
        </xdr:cNvSpPr>
      </xdr:nvSpPr>
      <xdr:spPr bwMode="auto">
        <a:xfrm>
          <a:off x="4743450" y="31737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1" name="Text Box 15">
          <a:extLst>
            <a:ext uri="{FF2B5EF4-FFF2-40B4-BE49-F238E27FC236}">
              <a16:creationId xmlns:a16="http://schemas.microsoft.com/office/drawing/2014/main" id="{A89C8DBA-B7F6-489F-B455-28C1444CCDF6}"/>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42" name="Text Box 15">
          <a:extLst>
            <a:ext uri="{FF2B5EF4-FFF2-40B4-BE49-F238E27FC236}">
              <a16:creationId xmlns:a16="http://schemas.microsoft.com/office/drawing/2014/main" id="{98AA9D1B-E289-46A8-A8B2-2A10D077B37C}"/>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3" name="Text Box 15">
          <a:extLst>
            <a:ext uri="{FF2B5EF4-FFF2-40B4-BE49-F238E27FC236}">
              <a16:creationId xmlns:a16="http://schemas.microsoft.com/office/drawing/2014/main" id="{4F900E51-0D77-497A-8FB7-7EDE90BCC7B8}"/>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4" name="Text Box 15">
          <a:extLst>
            <a:ext uri="{FF2B5EF4-FFF2-40B4-BE49-F238E27FC236}">
              <a16:creationId xmlns:a16="http://schemas.microsoft.com/office/drawing/2014/main" id="{11ED824E-C574-4D6C-9C52-8D4ED16A8EE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5" name="Text Box 15">
          <a:extLst>
            <a:ext uri="{FF2B5EF4-FFF2-40B4-BE49-F238E27FC236}">
              <a16:creationId xmlns:a16="http://schemas.microsoft.com/office/drawing/2014/main" id="{B7B09BCB-4B9B-4A6E-AEDC-B8D9233D3141}"/>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6" name="Text Box 15">
          <a:extLst>
            <a:ext uri="{FF2B5EF4-FFF2-40B4-BE49-F238E27FC236}">
              <a16:creationId xmlns:a16="http://schemas.microsoft.com/office/drawing/2014/main" id="{D5385FDA-F2B2-4891-A1D6-534238841FD7}"/>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7" name="Text Box 15">
          <a:extLst>
            <a:ext uri="{FF2B5EF4-FFF2-40B4-BE49-F238E27FC236}">
              <a16:creationId xmlns:a16="http://schemas.microsoft.com/office/drawing/2014/main" id="{EF5F045D-6BFE-4C5A-A69F-81B40D62B1A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8" name="Text Box 15">
          <a:extLst>
            <a:ext uri="{FF2B5EF4-FFF2-40B4-BE49-F238E27FC236}">
              <a16:creationId xmlns:a16="http://schemas.microsoft.com/office/drawing/2014/main" id="{E9516380-1AC2-41DF-AFBA-B079223F3B9F}"/>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9" name="Text Box 15">
          <a:extLst>
            <a:ext uri="{FF2B5EF4-FFF2-40B4-BE49-F238E27FC236}">
              <a16:creationId xmlns:a16="http://schemas.microsoft.com/office/drawing/2014/main" id="{FAA1C01B-59E6-4FD0-9ECF-C30FD6328B7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0" name="Text Box 15">
          <a:extLst>
            <a:ext uri="{FF2B5EF4-FFF2-40B4-BE49-F238E27FC236}">
              <a16:creationId xmlns:a16="http://schemas.microsoft.com/office/drawing/2014/main" id="{52A9829A-5C76-4A6A-B2BD-9E801F77A4D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1" name="Text Box 15">
          <a:extLst>
            <a:ext uri="{FF2B5EF4-FFF2-40B4-BE49-F238E27FC236}">
              <a16:creationId xmlns:a16="http://schemas.microsoft.com/office/drawing/2014/main" id="{519880F8-605F-419B-8158-E87755176EBA}"/>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2" name="Text Box 15">
          <a:extLst>
            <a:ext uri="{FF2B5EF4-FFF2-40B4-BE49-F238E27FC236}">
              <a16:creationId xmlns:a16="http://schemas.microsoft.com/office/drawing/2014/main" id="{B12DEF84-F5B2-4198-84B1-C71A9D261DA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3" name="Text Box 15">
          <a:extLst>
            <a:ext uri="{FF2B5EF4-FFF2-40B4-BE49-F238E27FC236}">
              <a16:creationId xmlns:a16="http://schemas.microsoft.com/office/drawing/2014/main" id="{B5229AB7-185E-4ABB-AA25-6E6DE553F38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4" name="Text Box 15">
          <a:extLst>
            <a:ext uri="{FF2B5EF4-FFF2-40B4-BE49-F238E27FC236}">
              <a16:creationId xmlns:a16="http://schemas.microsoft.com/office/drawing/2014/main" id="{EE9DA1A7-5021-41C8-BFE2-253B1BA4015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5" name="Text Box 15">
          <a:extLst>
            <a:ext uri="{FF2B5EF4-FFF2-40B4-BE49-F238E27FC236}">
              <a16:creationId xmlns:a16="http://schemas.microsoft.com/office/drawing/2014/main" id="{7C96FE67-FC62-466F-93E5-8C697D65CE07}"/>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6" name="Text Box 15">
          <a:extLst>
            <a:ext uri="{FF2B5EF4-FFF2-40B4-BE49-F238E27FC236}">
              <a16:creationId xmlns:a16="http://schemas.microsoft.com/office/drawing/2014/main" id="{112C572A-E2A9-4AB8-922B-95BE1BB66AD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7" name="Text Box 15">
          <a:extLst>
            <a:ext uri="{FF2B5EF4-FFF2-40B4-BE49-F238E27FC236}">
              <a16:creationId xmlns:a16="http://schemas.microsoft.com/office/drawing/2014/main" id="{BC4E2786-1ACE-4C0C-AB3F-43F0F6946A5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8" name="Text Box 15">
          <a:extLst>
            <a:ext uri="{FF2B5EF4-FFF2-40B4-BE49-F238E27FC236}">
              <a16:creationId xmlns:a16="http://schemas.microsoft.com/office/drawing/2014/main" id="{7EC8B718-7B83-4A81-A14E-2ABA741CC44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9" name="Text Box 15">
          <a:extLst>
            <a:ext uri="{FF2B5EF4-FFF2-40B4-BE49-F238E27FC236}">
              <a16:creationId xmlns:a16="http://schemas.microsoft.com/office/drawing/2014/main" id="{6FC781A4-B509-4084-B8EA-4BF4D3A9171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0" name="Text Box 15">
          <a:extLst>
            <a:ext uri="{FF2B5EF4-FFF2-40B4-BE49-F238E27FC236}">
              <a16:creationId xmlns:a16="http://schemas.microsoft.com/office/drawing/2014/main" id="{E6ED1042-4CE3-49BA-B3C2-3B6B523465D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1" name="Text Box 15">
          <a:extLst>
            <a:ext uri="{FF2B5EF4-FFF2-40B4-BE49-F238E27FC236}">
              <a16:creationId xmlns:a16="http://schemas.microsoft.com/office/drawing/2014/main" id="{98472A9F-6F52-47A4-A987-805997D343A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2" name="Text Box 15">
          <a:extLst>
            <a:ext uri="{FF2B5EF4-FFF2-40B4-BE49-F238E27FC236}">
              <a16:creationId xmlns:a16="http://schemas.microsoft.com/office/drawing/2014/main" id="{4ED18B07-8FEE-4918-86AC-0B60C333C07D}"/>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3" name="Text Box 15">
          <a:extLst>
            <a:ext uri="{FF2B5EF4-FFF2-40B4-BE49-F238E27FC236}">
              <a16:creationId xmlns:a16="http://schemas.microsoft.com/office/drawing/2014/main" id="{949675A4-3EAD-48C4-95AA-409906A0E55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4" name="Text Box 15">
          <a:extLst>
            <a:ext uri="{FF2B5EF4-FFF2-40B4-BE49-F238E27FC236}">
              <a16:creationId xmlns:a16="http://schemas.microsoft.com/office/drawing/2014/main" id="{90DD8DCB-7300-45E7-9293-55CE3ED7EEA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5" name="Text Box 15">
          <a:extLst>
            <a:ext uri="{FF2B5EF4-FFF2-40B4-BE49-F238E27FC236}">
              <a16:creationId xmlns:a16="http://schemas.microsoft.com/office/drawing/2014/main" id="{E6ADC650-3F33-4EEF-AD7F-FB254636ACB6}"/>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6" name="Text Box 15">
          <a:extLst>
            <a:ext uri="{FF2B5EF4-FFF2-40B4-BE49-F238E27FC236}">
              <a16:creationId xmlns:a16="http://schemas.microsoft.com/office/drawing/2014/main" id="{60ABFFDF-5217-48B9-A38B-6F5867BBEF9F}"/>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67" name="Text Box 15">
          <a:extLst>
            <a:ext uri="{FF2B5EF4-FFF2-40B4-BE49-F238E27FC236}">
              <a16:creationId xmlns:a16="http://schemas.microsoft.com/office/drawing/2014/main" id="{9235A24E-5A6B-4DD2-B9DB-749E1A5A5468}"/>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68" name="Text Box 15">
          <a:extLst>
            <a:ext uri="{FF2B5EF4-FFF2-40B4-BE49-F238E27FC236}">
              <a16:creationId xmlns:a16="http://schemas.microsoft.com/office/drawing/2014/main" id="{502A9066-491D-4204-BCCB-FAA71A2950A1}"/>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9" name="Text Box 15">
          <a:extLst>
            <a:ext uri="{FF2B5EF4-FFF2-40B4-BE49-F238E27FC236}">
              <a16:creationId xmlns:a16="http://schemas.microsoft.com/office/drawing/2014/main" id="{30041367-ABBD-4726-A48D-D02FBFA0AEEA}"/>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0" name="Text Box 15">
          <a:extLst>
            <a:ext uri="{FF2B5EF4-FFF2-40B4-BE49-F238E27FC236}">
              <a16:creationId xmlns:a16="http://schemas.microsoft.com/office/drawing/2014/main" id="{667B2678-41DA-45DC-BEAA-C320FD93EE0D}"/>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1" name="Text Box 15">
          <a:extLst>
            <a:ext uri="{FF2B5EF4-FFF2-40B4-BE49-F238E27FC236}">
              <a16:creationId xmlns:a16="http://schemas.microsoft.com/office/drawing/2014/main" id="{C6C56C3C-917C-4D81-8519-CE1D98C0C38D}"/>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072" name="Text Box 15">
          <a:extLst>
            <a:ext uri="{FF2B5EF4-FFF2-40B4-BE49-F238E27FC236}">
              <a16:creationId xmlns:a16="http://schemas.microsoft.com/office/drawing/2014/main" id="{17F61901-E6D3-47E6-A18B-A4101092DE76}"/>
            </a:ext>
          </a:extLst>
        </xdr:cNvPr>
        <xdr:cNvSpPr txBox="1">
          <a:spLocks noChangeArrowheads="1"/>
        </xdr:cNvSpPr>
      </xdr:nvSpPr>
      <xdr:spPr bwMode="auto">
        <a:xfrm>
          <a:off x="4743450" y="33223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3" name="Text Box 15">
          <a:extLst>
            <a:ext uri="{FF2B5EF4-FFF2-40B4-BE49-F238E27FC236}">
              <a16:creationId xmlns:a16="http://schemas.microsoft.com/office/drawing/2014/main" id="{C065A6A2-5CBC-461A-AF20-3D14A4361CFE}"/>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4" name="Text Box 15">
          <a:extLst>
            <a:ext uri="{FF2B5EF4-FFF2-40B4-BE49-F238E27FC236}">
              <a16:creationId xmlns:a16="http://schemas.microsoft.com/office/drawing/2014/main" id="{BEA2E999-04B2-41F7-AFBD-C7E59400A51E}"/>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5" name="Text Box 15">
          <a:extLst>
            <a:ext uri="{FF2B5EF4-FFF2-40B4-BE49-F238E27FC236}">
              <a16:creationId xmlns:a16="http://schemas.microsoft.com/office/drawing/2014/main" id="{9D901207-F2CA-463C-9D88-4498953C42E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6" name="Text Box 15">
          <a:extLst>
            <a:ext uri="{FF2B5EF4-FFF2-40B4-BE49-F238E27FC236}">
              <a16:creationId xmlns:a16="http://schemas.microsoft.com/office/drawing/2014/main" id="{B435D6D7-E67E-45D5-A070-56420DA1DA9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7" name="Text Box 15">
          <a:extLst>
            <a:ext uri="{FF2B5EF4-FFF2-40B4-BE49-F238E27FC236}">
              <a16:creationId xmlns:a16="http://schemas.microsoft.com/office/drawing/2014/main" id="{CD8F419C-284F-4281-8BB1-48E143C2FB37}"/>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8" name="Text Box 15">
          <a:extLst>
            <a:ext uri="{FF2B5EF4-FFF2-40B4-BE49-F238E27FC236}">
              <a16:creationId xmlns:a16="http://schemas.microsoft.com/office/drawing/2014/main" id="{C09DB23A-9D70-489E-BA21-B9447053E28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9" name="Text Box 15">
          <a:extLst>
            <a:ext uri="{FF2B5EF4-FFF2-40B4-BE49-F238E27FC236}">
              <a16:creationId xmlns:a16="http://schemas.microsoft.com/office/drawing/2014/main" id="{FBF51422-7F7B-416A-BFF1-81841B9D6E9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0" name="Text Box 15">
          <a:extLst>
            <a:ext uri="{FF2B5EF4-FFF2-40B4-BE49-F238E27FC236}">
              <a16:creationId xmlns:a16="http://schemas.microsoft.com/office/drawing/2014/main" id="{92055A84-D3D3-4019-9F83-24F76B6F1589}"/>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1" name="Text Box 15">
          <a:extLst>
            <a:ext uri="{FF2B5EF4-FFF2-40B4-BE49-F238E27FC236}">
              <a16:creationId xmlns:a16="http://schemas.microsoft.com/office/drawing/2014/main" id="{DE658239-17E6-422C-9B11-1180B9CD74B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2" name="Text Box 15">
          <a:extLst>
            <a:ext uri="{FF2B5EF4-FFF2-40B4-BE49-F238E27FC236}">
              <a16:creationId xmlns:a16="http://schemas.microsoft.com/office/drawing/2014/main" id="{DF322988-3617-44DD-951D-62F74DBDAD0A}"/>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3" name="Text Box 15">
          <a:extLst>
            <a:ext uri="{FF2B5EF4-FFF2-40B4-BE49-F238E27FC236}">
              <a16:creationId xmlns:a16="http://schemas.microsoft.com/office/drawing/2014/main" id="{E4C12B2C-930A-4215-864B-54E12BD64EE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4" name="Text Box 15">
          <a:extLst>
            <a:ext uri="{FF2B5EF4-FFF2-40B4-BE49-F238E27FC236}">
              <a16:creationId xmlns:a16="http://schemas.microsoft.com/office/drawing/2014/main" id="{B7A951EB-C0D8-4008-B8C7-05D4EDB9CBA1}"/>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5" name="Text Box 15">
          <a:extLst>
            <a:ext uri="{FF2B5EF4-FFF2-40B4-BE49-F238E27FC236}">
              <a16:creationId xmlns:a16="http://schemas.microsoft.com/office/drawing/2014/main" id="{314323D1-A863-43ED-B858-429F37F4126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6" name="Text Box 15">
          <a:extLst>
            <a:ext uri="{FF2B5EF4-FFF2-40B4-BE49-F238E27FC236}">
              <a16:creationId xmlns:a16="http://schemas.microsoft.com/office/drawing/2014/main" id="{E0DB6FA9-2460-4C15-9327-FBCA17645E9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7" name="Text Box 15">
          <a:extLst>
            <a:ext uri="{FF2B5EF4-FFF2-40B4-BE49-F238E27FC236}">
              <a16:creationId xmlns:a16="http://schemas.microsoft.com/office/drawing/2014/main" id="{4BB9792E-E8F9-4720-8BA6-2083794BEC8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88" name="Text Box 15">
          <a:extLst>
            <a:ext uri="{FF2B5EF4-FFF2-40B4-BE49-F238E27FC236}">
              <a16:creationId xmlns:a16="http://schemas.microsoft.com/office/drawing/2014/main" id="{A099DE49-E70E-4F54-A2E8-DDA3512FF89E}"/>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89" name="Text Box 15">
          <a:extLst>
            <a:ext uri="{FF2B5EF4-FFF2-40B4-BE49-F238E27FC236}">
              <a16:creationId xmlns:a16="http://schemas.microsoft.com/office/drawing/2014/main" id="{FDF3B24B-7345-4697-9AD9-5839DD02BAA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0" name="Text Box 15">
          <a:extLst>
            <a:ext uri="{FF2B5EF4-FFF2-40B4-BE49-F238E27FC236}">
              <a16:creationId xmlns:a16="http://schemas.microsoft.com/office/drawing/2014/main" id="{05D31432-C677-4852-AA4D-E7CA11FBF0AF}"/>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91" name="Text Box 15">
          <a:extLst>
            <a:ext uri="{FF2B5EF4-FFF2-40B4-BE49-F238E27FC236}">
              <a16:creationId xmlns:a16="http://schemas.microsoft.com/office/drawing/2014/main" id="{39641C10-B81F-4904-AA3E-D4AAAD70F222}"/>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2" name="Text Box 15">
          <a:extLst>
            <a:ext uri="{FF2B5EF4-FFF2-40B4-BE49-F238E27FC236}">
              <a16:creationId xmlns:a16="http://schemas.microsoft.com/office/drawing/2014/main" id="{FE0FC441-A750-44CC-88B9-82E7CEF9D99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3" name="Text Box 15">
          <a:extLst>
            <a:ext uri="{FF2B5EF4-FFF2-40B4-BE49-F238E27FC236}">
              <a16:creationId xmlns:a16="http://schemas.microsoft.com/office/drawing/2014/main" id="{0CFBFF00-AE90-434D-AE63-1F476D7D4E28}"/>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094" name="Text Box 15">
          <a:extLst>
            <a:ext uri="{FF2B5EF4-FFF2-40B4-BE49-F238E27FC236}">
              <a16:creationId xmlns:a16="http://schemas.microsoft.com/office/drawing/2014/main" id="{40486601-0FEC-4CC8-BE85-5926E9CABC27}"/>
            </a:ext>
          </a:extLst>
        </xdr:cNvPr>
        <xdr:cNvSpPr txBox="1">
          <a:spLocks noChangeArrowheads="1"/>
        </xdr:cNvSpPr>
      </xdr:nvSpPr>
      <xdr:spPr bwMode="auto">
        <a:xfrm>
          <a:off x="4743450" y="33966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5" name="Text Box 15">
          <a:extLst>
            <a:ext uri="{FF2B5EF4-FFF2-40B4-BE49-F238E27FC236}">
              <a16:creationId xmlns:a16="http://schemas.microsoft.com/office/drawing/2014/main" id="{30DEBAE0-960A-473E-A628-60E94964350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6" name="Text Box 15">
          <a:extLst>
            <a:ext uri="{FF2B5EF4-FFF2-40B4-BE49-F238E27FC236}">
              <a16:creationId xmlns:a16="http://schemas.microsoft.com/office/drawing/2014/main" id="{8ED279F5-3DF4-4F7B-9B6D-F4E10F1B0B14}"/>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7" name="Text Box 15">
          <a:extLst>
            <a:ext uri="{FF2B5EF4-FFF2-40B4-BE49-F238E27FC236}">
              <a16:creationId xmlns:a16="http://schemas.microsoft.com/office/drawing/2014/main" id="{8E532BCE-B157-495A-98C2-457E6823DC6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8" name="Text Box 15">
          <a:extLst>
            <a:ext uri="{FF2B5EF4-FFF2-40B4-BE49-F238E27FC236}">
              <a16:creationId xmlns:a16="http://schemas.microsoft.com/office/drawing/2014/main" id="{CFC1DE4D-6F77-499C-9738-2BCE70993D3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9" name="Text Box 15">
          <a:extLst>
            <a:ext uri="{FF2B5EF4-FFF2-40B4-BE49-F238E27FC236}">
              <a16:creationId xmlns:a16="http://schemas.microsoft.com/office/drawing/2014/main" id="{D48FB261-4294-47BE-A813-F7D168E09802}"/>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0" name="Text Box 15">
          <a:extLst>
            <a:ext uri="{FF2B5EF4-FFF2-40B4-BE49-F238E27FC236}">
              <a16:creationId xmlns:a16="http://schemas.microsoft.com/office/drawing/2014/main" id="{B949C396-728C-43E5-98F7-A5099D99AFFA}"/>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1" name="Text Box 15">
          <a:extLst>
            <a:ext uri="{FF2B5EF4-FFF2-40B4-BE49-F238E27FC236}">
              <a16:creationId xmlns:a16="http://schemas.microsoft.com/office/drawing/2014/main" id="{8D5D2AE1-591D-429F-AE7A-E12506BBC00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2" name="Text Box 15">
          <a:extLst>
            <a:ext uri="{FF2B5EF4-FFF2-40B4-BE49-F238E27FC236}">
              <a16:creationId xmlns:a16="http://schemas.microsoft.com/office/drawing/2014/main" id="{2618D184-5660-4E24-9735-1774FB45D2B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3" name="Text Box 15">
          <a:extLst>
            <a:ext uri="{FF2B5EF4-FFF2-40B4-BE49-F238E27FC236}">
              <a16:creationId xmlns:a16="http://schemas.microsoft.com/office/drawing/2014/main" id="{F24F0CFC-D9ED-4CC7-867E-67A346D84FE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4" name="Text Box 15">
          <a:extLst>
            <a:ext uri="{FF2B5EF4-FFF2-40B4-BE49-F238E27FC236}">
              <a16:creationId xmlns:a16="http://schemas.microsoft.com/office/drawing/2014/main" id="{F719D069-1280-49D8-8CA9-AD6BA4577D1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5" name="Text Box 15">
          <a:extLst>
            <a:ext uri="{FF2B5EF4-FFF2-40B4-BE49-F238E27FC236}">
              <a16:creationId xmlns:a16="http://schemas.microsoft.com/office/drawing/2014/main" id="{5CB22A41-CFCB-4452-8CE0-EFD558205D1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6" name="Text Box 15">
          <a:extLst>
            <a:ext uri="{FF2B5EF4-FFF2-40B4-BE49-F238E27FC236}">
              <a16:creationId xmlns:a16="http://schemas.microsoft.com/office/drawing/2014/main" id="{4EEFC4F0-07D5-47D3-B88A-1699C1B8AD5C}"/>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7" name="Text Box 15">
          <a:extLst>
            <a:ext uri="{FF2B5EF4-FFF2-40B4-BE49-F238E27FC236}">
              <a16:creationId xmlns:a16="http://schemas.microsoft.com/office/drawing/2014/main" id="{26D6F2F5-9DD1-4B48-BE33-1790A0F0C31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8" name="Text Box 15">
          <a:extLst>
            <a:ext uri="{FF2B5EF4-FFF2-40B4-BE49-F238E27FC236}">
              <a16:creationId xmlns:a16="http://schemas.microsoft.com/office/drawing/2014/main" id="{C70E5563-76B3-4C11-8EC5-0B82964B7EA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9" name="Text Box 15">
          <a:extLst>
            <a:ext uri="{FF2B5EF4-FFF2-40B4-BE49-F238E27FC236}">
              <a16:creationId xmlns:a16="http://schemas.microsoft.com/office/drawing/2014/main" id="{F18EEB10-1277-485B-9524-B50A0ADB68D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0" name="Text Box 15">
          <a:extLst>
            <a:ext uri="{FF2B5EF4-FFF2-40B4-BE49-F238E27FC236}">
              <a16:creationId xmlns:a16="http://schemas.microsoft.com/office/drawing/2014/main" id="{65F8B7C4-1B67-49DF-9F76-C26E150CFDC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1" name="Text Box 15">
          <a:extLst>
            <a:ext uri="{FF2B5EF4-FFF2-40B4-BE49-F238E27FC236}">
              <a16:creationId xmlns:a16="http://schemas.microsoft.com/office/drawing/2014/main" id="{CE852351-AB2D-4BF9-9E47-69C0052C55D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2" name="Text Box 15">
          <a:extLst>
            <a:ext uri="{FF2B5EF4-FFF2-40B4-BE49-F238E27FC236}">
              <a16:creationId xmlns:a16="http://schemas.microsoft.com/office/drawing/2014/main" id="{8DFFEA5C-5A9F-4087-87E6-E1FE60BD1A0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3" name="Text Box 15">
          <a:extLst>
            <a:ext uri="{FF2B5EF4-FFF2-40B4-BE49-F238E27FC236}">
              <a16:creationId xmlns:a16="http://schemas.microsoft.com/office/drawing/2014/main" id="{1DD8BA75-C114-43B4-ACAA-D2882C5B5B5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4" name="Text Box 15">
          <a:extLst>
            <a:ext uri="{FF2B5EF4-FFF2-40B4-BE49-F238E27FC236}">
              <a16:creationId xmlns:a16="http://schemas.microsoft.com/office/drawing/2014/main" id="{C88F337A-F570-4028-AACE-1683FBD0556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5" name="Text Box 15">
          <a:extLst>
            <a:ext uri="{FF2B5EF4-FFF2-40B4-BE49-F238E27FC236}">
              <a16:creationId xmlns:a16="http://schemas.microsoft.com/office/drawing/2014/main" id="{48554886-E0F7-4D59-A319-E1A7D0A741E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6" name="Text Box 15">
          <a:extLst>
            <a:ext uri="{FF2B5EF4-FFF2-40B4-BE49-F238E27FC236}">
              <a16:creationId xmlns:a16="http://schemas.microsoft.com/office/drawing/2014/main" id="{D8156C40-C35F-4456-B441-FD2CED24C5B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7" name="Text Box 15">
          <a:extLst>
            <a:ext uri="{FF2B5EF4-FFF2-40B4-BE49-F238E27FC236}">
              <a16:creationId xmlns:a16="http://schemas.microsoft.com/office/drawing/2014/main" id="{2D160CEF-60CB-4BF5-8FC8-E7564F48C15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8" name="Text Box 15">
          <a:extLst>
            <a:ext uri="{FF2B5EF4-FFF2-40B4-BE49-F238E27FC236}">
              <a16:creationId xmlns:a16="http://schemas.microsoft.com/office/drawing/2014/main" id="{B94B26F9-46D7-4731-8372-6B8F114DD96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9" name="Text Box 15">
          <a:extLst>
            <a:ext uri="{FF2B5EF4-FFF2-40B4-BE49-F238E27FC236}">
              <a16:creationId xmlns:a16="http://schemas.microsoft.com/office/drawing/2014/main" id="{9B49B892-467C-4830-BDE8-C12D2F6835A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0" name="Text Box 15">
          <a:extLst>
            <a:ext uri="{FF2B5EF4-FFF2-40B4-BE49-F238E27FC236}">
              <a16:creationId xmlns:a16="http://schemas.microsoft.com/office/drawing/2014/main" id="{A4E7629D-4F9F-4A2E-8A7B-87C0D4D1D9A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1" name="Text Box 15">
          <a:extLst>
            <a:ext uri="{FF2B5EF4-FFF2-40B4-BE49-F238E27FC236}">
              <a16:creationId xmlns:a16="http://schemas.microsoft.com/office/drawing/2014/main" id="{83578164-77F1-4718-8644-5FF72286BFF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2" name="Text Box 15">
          <a:extLst>
            <a:ext uri="{FF2B5EF4-FFF2-40B4-BE49-F238E27FC236}">
              <a16:creationId xmlns:a16="http://schemas.microsoft.com/office/drawing/2014/main" id="{17B69735-2C50-4D03-8D11-355655D09695}"/>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3" name="Text Box 15">
          <a:extLst>
            <a:ext uri="{FF2B5EF4-FFF2-40B4-BE49-F238E27FC236}">
              <a16:creationId xmlns:a16="http://schemas.microsoft.com/office/drawing/2014/main" id="{AB3BE303-829F-4099-B102-7F2D65A7A2B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4" name="Text Box 15">
          <a:extLst>
            <a:ext uri="{FF2B5EF4-FFF2-40B4-BE49-F238E27FC236}">
              <a16:creationId xmlns:a16="http://schemas.microsoft.com/office/drawing/2014/main" id="{8F4A1FC9-9E53-4403-8472-5ED06840B27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5" name="Text Box 15">
          <a:extLst>
            <a:ext uri="{FF2B5EF4-FFF2-40B4-BE49-F238E27FC236}">
              <a16:creationId xmlns:a16="http://schemas.microsoft.com/office/drawing/2014/main" id="{D9CDF8F3-22EF-44CC-81DD-6CAE0E608914}"/>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126" name="Text Box 15">
          <a:extLst>
            <a:ext uri="{FF2B5EF4-FFF2-40B4-BE49-F238E27FC236}">
              <a16:creationId xmlns:a16="http://schemas.microsoft.com/office/drawing/2014/main" id="{A4EB8E85-01DD-4FC2-8437-CA1385E6D8B5}"/>
            </a:ext>
          </a:extLst>
        </xdr:cNvPr>
        <xdr:cNvSpPr txBox="1">
          <a:spLocks noChangeArrowheads="1"/>
        </xdr:cNvSpPr>
      </xdr:nvSpPr>
      <xdr:spPr bwMode="auto">
        <a:xfrm>
          <a:off x="4743450" y="35452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27" name="Text Box 15">
          <a:extLst>
            <a:ext uri="{FF2B5EF4-FFF2-40B4-BE49-F238E27FC236}">
              <a16:creationId xmlns:a16="http://schemas.microsoft.com/office/drawing/2014/main" id="{EB711162-F59A-4D2C-AD24-C5E03FEC1649}"/>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28" name="Text Box 15">
          <a:extLst>
            <a:ext uri="{FF2B5EF4-FFF2-40B4-BE49-F238E27FC236}">
              <a16:creationId xmlns:a16="http://schemas.microsoft.com/office/drawing/2014/main" id="{35199408-476A-4D5D-9DF3-2B859F708DE6}"/>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129" name="Text Box 15">
          <a:extLst>
            <a:ext uri="{FF2B5EF4-FFF2-40B4-BE49-F238E27FC236}">
              <a16:creationId xmlns:a16="http://schemas.microsoft.com/office/drawing/2014/main" id="{3B1A505F-2599-411D-8602-171715080B09}"/>
            </a:ext>
          </a:extLst>
        </xdr:cNvPr>
        <xdr:cNvSpPr txBox="1">
          <a:spLocks noChangeArrowheads="1"/>
        </xdr:cNvSpPr>
      </xdr:nvSpPr>
      <xdr:spPr bwMode="auto">
        <a:xfrm>
          <a:off x="4743450" y="35452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0" name="Text Box 15">
          <a:extLst>
            <a:ext uri="{FF2B5EF4-FFF2-40B4-BE49-F238E27FC236}">
              <a16:creationId xmlns:a16="http://schemas.microsoft.com/office/drawing/2014/main" id="{2C52BF24-4BA5-42FD-8470-31733A1C5C7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31" name="Text Box 15">
          <a:extLst>
            <a:ext uri="{FF2B5EF4-FFF2-40B4-BE49-F238E27FC236}">
              <a16:creationId xmlns:a16="http://schemas.microsoft.com/office/drawing/2014/main" id="{C304B156-4D1F-404D-9912-F53A90BAE12B}"/>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2" name="Text Box 15">
          <a:extLst>
            <a:ext uri="{FF2B5EF4-FFF2-40B4-BE49-F238E27FC236}">
              <a16:creationId xmlns:a16="http://schemas.microsoft.com/office/drawing/2014/main" id="{B491D264-C443-4CDF-8BD0-EABA694808A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3" name="Text Box 15">
          <a:extLst>
            <a:ext uri="{FF2B5EF4-FFF2-40B4-BE49-F238E27FC236}">
              <a16:creationId xmlns:a16="http://schemas.microsoft.com/office/drawing/2014/main" id="{B17827D4-4DDD-4B74-98D1-DD0C232F6DF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4" name="Text Box 15">
          <a:extLst>
            <a:ext uri="{FF2B5EF4-FFF2-40B4-BE49-F238E27FC236}">
              <a16:creationId xmlns:a16="http://schemas.microsoft.com/office/drawing/2014/main" id="{9AD4D988-2EB9-4511-877A-383792370498}"/>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5" name="Text Box 15">
          <a:extLst>
            <a:ext uri="{FF2B5EF4-FFF2-40B4-BE49-F238E27FC236}">
              <a16:creationId xmlns:a16="http://schemas.microsoft.com/office/drawing/2014/main" id="{F5C11693-7020-4A6E-82AF-9487317E9A3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6" name="Text Box 15">
          <a:extLst>
            <a:ext uri="{FF2B5EF4-FFF2-40B4-BE49-F238E27FC236}">
              <a16:creationId xmlns:a16="http://schemas.microsoft.com/office/drawing/2014/main" id="{D663C009-CCF3-43C5-8016-0B6AC5858D0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7" name="Text Box 15">
          <a:extLst>
            <a:ext uri="{FF2B5EF4-FFF2-40B4-BE49-F238E27FC236}">
              <a16:creationId xmlns:a16="http://schemas.microsoft.com/office/drawing/2014/main" id="{7324E5B7-5F0D-4E95-8361-61E9AC013A32}"/>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8" name="Text Box 15">
          <a:extLst>
            <a:ext uri="{FF2B5EF4-FFF2-40B4-BE49-F238E27FC236}">
              <a16:creationId xmlns:a16="http://schemas.microsoft.com/office/drawing/2014/main" id="{CFF15CFD-7BFA-49FA-8576-FD834C6DC51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9" name="Text Box 15">
          <a:extLst>
            <a:ext uri="{FF2B5EF4-FFF2-40B4-BE49-F238E27FC236}">
              <a16:creationId xmlns:a16="http://schemas.microsoft.com/office/drawing/2014/main" id="{DCF8A2B7-515D-49C9-B178-0A98FF787AE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0" name="Text Box 15">
          <a:extLst>
            <a:ext uri="{FF2B5EF4-FFF2-40B4-BE49-F238E27FC236}">
              <a16:creationId xmlns:a16="http://schemas.microsoft.com/office/drawing/2014/main" id="{E2F0DEFE-6774-46D2-83C8-98C51EDB3CA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1" name="Text Box 15">
          <a:extLst>
            <a:ext uri="{FF2B5EF4-FFF2-40B4-BE49-F238E27FC236}">
              <a16:creationId xmlns:a16="http://schemas.microsoft.com/office/drawing/2014/main" id="{C13D731F-B4FC-4A4D-B20B-709B9B469C57}"/>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2" name="Text Box 15">
          <a:extLst>
            <a:ext uri="{FF2B5EF4-FFF2-40B4-BE49-F238E27FC236}">
              <a16:creationId xmlns:a16="http://schemas.microsoft.com/office/drawing/2014/main" id="{0DD4832C-91D0-45F9-8FC7-E6F95DDAB18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3" name="Text Box 15">
          <a:extLst>
            <a:ext uri="{FF2B5EF4-FFF2-40B4-BE49-F238E27FC236}">
              <a16:creationId xmlns:a16="http://schemas.microsoft.com/office/drawing/2014/main" id="{1B0D4B0E-979F-482C-BFC2-D9CEC30AAF8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4" name="Text Box 15">
          <a:extLst>
            <a:ext uri="{FF2B5EF4-FFF2-40B4-BE49-F238E27FC236}">
              <a16:creationId xmlns:a16="http://schemas.microsoft.com/office/drawing/2014/main" id="{0895961A-18EA-4734-A279-EA07965E5071}"/>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5" name="Text Box 15">
          <a:extLst>
            <a:ext uri="{FF2B5EF4-FFF2-40B4-BE49-F238E27FC236}">
              <a16:creationId xmlns:a16="http://schemas.microsoft.com/office/drawing/2014/main" id="{13DDD9FC-EE43-4C45-B4FB-EEC8E8AC06BF}"/>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6" name="Text Box 15">
          <a:extLst>
            <a:ext uri="{FF2B5EF4-FFF2-40B4-BE49-F238E27FC236}">
              <a16:creationId xmlns:a16="http://schemas.microsoft.com/office/drawing/2014/main" id="{430E9A1E-73E8-4F1B-BFBC-028D9ED9229E}"/>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7" name="Text Box 15">
          <a:extLst>
            <a:ext uri="{FF2B5EF4-FFF2-40B4-BE49-F238E27FC236}">
              <a16:creationId xmlns:a16="http://schemas.microsoft.com/office/drawing/2014/main" id="{523197F4-DE32-43F2-95DC-06DC85E8AA2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148" name="Text Box 15">
          <a:extLst>
            <a:ext uri="{FF2B5EF4-FFF2-40B4-BE49-F238E27FC236}">
              <a16:creationId xmlns:a16="http://schemas.microsoft.com/office/drawing/2014/main" id="{52B9FDDB-40B3-497C-B344-94D64CE2DEEC}"/>
            </a:ext>
          </a:extLst>
        </xdr:cNvPr>
        <xdr:cNvSpPr txBox="1">
          <a:spLocks noChangeArrowheads="1"/>
        </xdr:cNvSpPr>
      </xdr:nvSpPr>
      <xdr:spPr bwMode="auto">
        <a:xfrm>
          <a:off x="4743450" y="36195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49" name="Text Box 15">
          <a:extLst>
            <a:ext uri="{FF2B5EF4-FFF2-40B4-BE49-F238E27FC236}">
              <a16:creationId xmlns:a16="http://schemas.microsoft.com/office/drawing/2014/main" id="{C5395EB6-3FF7-4566-8B4A-0E68E51F393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0" name="Text Box 15">
          <a:extLst>
            <a:ext uri="{FF2B5EF4-FFF2-40B4-BE49-F238E27FC236}">
              <a16:creationId xmlns:a16="http://schemas.microsoft.com/office/drawing/2014/main" id="{1F95A080-C246-44E5-A37E-2F09BA88BAC8}"/>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151" name="Text Box 15">
          <a:extLst>
            <a:ext uri="{FF2B5EF4-FFF2-40B4-BE49-F238E27FC236}">
              <a16:creationId xmlns:a16="http://schemas.microsoft.com/office/drawing/2014/main" id="{05126D82-E3B6-4A0E-99C1-1645855688AD}"/>
            </a:ext>
          </a:extLst>
        </xdr:cNvPr>
        <xdr:cNvSpPr txBox="1">
          <a:spLocks noChangeArrowheads="1"/>
        </xdr:cNvSpPr>
      </xdr:nvSpPr>
      <xdr:spPr bwMode="auto">
        <a:xfrm>
          <a:off x="4743450" y="36195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2" name="Text Box 15">
          <a:extLst>
            <a:ext uri="{FF2B5EF4-FFF2-40B4-BE49-F238E27FC236}">
              <a16:creationId xmlns:a16="http://schemas.microsoft.com/office/drawing/2014/main" id="{F8AE6F21-7338-411A-8BFF-60952D143DC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3" name="Text Box 15">
          <a:extLst>
            <a:ext uri="{FF2B5EF4-FFF2-40B4-BE49-F238E27FC236}">
              <a16:creationId xmlns:a16="http://schemas.microsoft.com/office/drawing/2014/main" id="{AA39B374-78D3-4C40-9D2F-5A16D1963D4F}"/>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4" name="Text Box 15">
          <a:extLst>
            <a:ext uri="{FF2B5EF4-FFF2-40B4-BE49-F238E27FC236}">
              <a16:creationId xmlns:a16="http://schemas.microsoft.com/office/drawing/2014/main" id="{1419BD53-BE05-4C45-9751-8C1B027836E6}"/>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5" name="Text Box 15">
          <a:extLst>
            <a:ext uri="{FF2B5EF4-FFF2-40B4-BE49-F238E27FC236}">
              <a16:creationId xmlns:a16="http://schemas.microsoft.com/office/drawing/2014/main" id="{421D8C39-38AD-44E9-BBAB-31B4CDE598D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6" name="Text Box 15">
          <a:extLst>
            <a:ext uri="{FF2B5EF4-FFF2-40B4-BE49-F238E27FC236}">
              <a16:creationId xmlns:a16="http://schemas.microsoft.com/office/drawing/2014/main" id="{06D8C0FA-F2A5-47DF-A5D2-E414C4ACACBB}"/>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7" name="Text Box 15">
          <a:extLst>
            <a:ext uri="{FF2B5EF4-FFF2-40B4-BE49-F238E27FC236}">
              <a16:creationId xmlns:a16="http://schemas.microsoft.com/office/drawing/2014/main" id="{53E36F3F-83C1-4149-A187-08519E4D5EB7}"/>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8" name="Text Box 15">
          <a:extLst>
            <a:ext uri="{FF2B5EF4-FFF2-40B4-BE49-F238E27FC236}">
              <a16:creationId xmlns:a16="http://schemas.microsoft.com/office/drawing/2014/main" id="{84F7A001-DB50-4C93-825A-005777ED4F51}"/>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9" name="Text Box 15">
          <a:extLst>
            <a:ext uri="{FF2B5EF4-FFF2-40B4-BE49-F238E27FC236}">
              <a16:creationId xmlns:a16="http://schemas.microsoft.com/office/drawing/2014/main" id="{68839BAB-BD0C-486F-9E77-56E565D78BD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0" name="Text Box 15">
          <a:extLst>
            <a:ext uri="{FF2B5EF4-FFF2-40B4-BE49-F238E27FC236}">
              <a16:creationId xmlns:a16="http://schemas.microsoft.com/office/drawing/2014/main" id="{B1F3457E-7FDB-4FC7-BE13-8DAE64F143EE}"/>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1" name="Text Box 15">
          <a:extLst>
            <a:ext uri="{FF2B5EF4-FFF2-40B4-BE49-F238E27FC236}">
              <a16:creationId xmlns:a16="http://schemas.microsoft.com/office/drawing/2014/main" id="{67CCE63A-9F20-4C3D-B2EA-0C23EF067C3A}"/>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2" name="Text Box 15">
          <a:extLst>
            <a:ext uri="{FF2B5EF4-FFF2-40B4-BE49-F238E27FC236}">
              <a16:creationId xmlns:a16="http://schemas.microsoft.com/office/drawing/2014/main" id="{9FF57472-4AB8-4B1B-9D69-EA5146401F6C}"/>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3" name="Text Box 15">
          <a:extLst>
            <a:ext uri="{FF2B5EF4-FFF2-40B4-BE49-F238E27FC236}">
              <a16:creationId xmlns:a16="http://schemas.microsoft.com/office/drawing/2014/main" id="{3D6618CE-84B4-4E9E-86C4-5C0BFD766CC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4" name="Text Box 15">
          <a:extLst>
            <a:ext uri="{FF2B5EF4-FFF2-40B4-BE49-F238E27FC236}">
              <a16:creationId xmlns:a16="http://schemas.microsoft.com/office/drawing/2014/main" id="{DB747C00-E2C8-407E-9539-6487F9891B2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5" name="Text Box 15">
          <a:extLst>
            <a:ext uri="{FF2B5EF4-FFF2-40B4-BE49-F238E27FC236}">
              <a16:creationId xmlns:a16="http://schemas.microsoft.com/office/drawing/2014/main" id="{89C1C98C-291A-4726-8F7D-14F6343A1F78}"/>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6" name="Text Box 15">
          <a:extLst>
            <a:ext uri="{FF2B5EF4-FFF2-40B4-BE49-F238E27FC236}">
              <a16:creationId xmlns:a16="http://schemas.microsoft.com/office/drawing/2014/main" id="{422536FC-1AD5-4A84-BA7E-FFD1CFE2D7DD}"/>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7" name="Text Box 15">
          <a:extLst>
            <a:ext uri="{FF2B5EF4-FFF2-40B4-BE49-F238E27FC236}">
              <a16:creationId xmlns:a16="http://schemas.microsoft.com/office/drawing/2014/main" id="{C5F2F1F3-E13B-4A7E-AD49-9718448871D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8" name="Text Box 15">
          <a:extLst>
            <a:ext uri="{FF2B5EF4-FFF2-40B4-BE49-F238E27FC236}">
              <a16:creationId xmlns:a16="http://schemas.microsoft.com/office/drawing/2014/main" id="{CC1E8A03-B29A-4268-A11D-B3DC1F2C4AB2}"/>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9" name="Text Box 15">
          <a:extLst>
            <a:ext uri="{FF2B5EF4-FFF2-40B4-BE49-F238E27FC236}">
              <a16:creationId xmlns:a16="http://schemas.microsoft.com/office/drawing/2014/main" id="{CBDCBA75-2861-4DA6-A70D-E64FADF25055}"/>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0" name="Text Box 15">
          <a:extLst>
            <a:ext uri="{FF2B5EF4-FFF2-40B4-BE49-F238E27FC236}">
              <a16:creationId xmlns:a16="http://schemas.microsoft.com/office/drawing/2014/main" id="{78A28BB2-08E0-455F-A784-E6FCA2DA162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1" name="Text Box 15">
          <a:extLst>
            <a:ext uri="{FF2B5EF4-FFF2-40B4-BE49-F238E27FC236}">
              <a16:creationId xmlns:a16="http://schemas.microsoft.com/office/drawing/2014/main" id="{57DA7662-68E9-48AC-8DA6-73263460069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2" name="Text Box 15">
          <a:extLst>
            <a:ext uri="{FF2B5EF4-FFF2-40B4-BE49-F238E27FC236}">
              <a16:creationId xmlns:a16="http://schemas.microsoft.com/office/drawing/2014/main" id="{3FA09F3F-5930-47A8-BD6A-C5C3D442C57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3" name="Text Box 15">
          <a:extLst>
            <a:ext uri="{FF2B5EF4-FFF2-40B4-BE49-F238E27FC236}">
              <a16:creationId xmlns:a16="http://schemas.microsoft.com/office/drawing/2014/main" id="{2EAE09E5-A1AB-4BFF-BC39-91B97C40725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4" name="Text Box 15">
          <a:extLst>
            <a:ext uri="{FF2B5EF4-FFF2-40B4-BE49-F238E27FC236}">
              <a16:creationId xmlns:a16="http://schemas.microsoft.com/office/drawing/2014/main" id="{F5ADC249-30D4-4107-A505-2E41CAB936D7}"/>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5" name="Text Box 15">
          <a:extLst>
            <a:ext uri="{FF2B5EF4-FFF2-40B4-BE49-F238E27FC236}">
              <a16:creationId xmlns:a16="http://schemas.microsoft.com/office/drawing/2014/main" id="{58AAEF3A-22CF-40A8-A8AB-3DBDA58E1732}"/>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6" name="Text Box 15">
          <a:extLst>
            <a:ext uri="{FF2B5EF4-FFF2-40B4-BE49-F238E27FC236}">
              <a16:creationId xmlns:a16="http://schemas.microsoft.com/office/drawing/2014/main" id="{E0ADFBDA-2E87-4CB7-9CDC-411EAFD8B9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7" name="Text Box 15">
          <a:extLst>
            <a:ext uri="{FF2B5EF4-FFF2-40B4-BE49-F238E27FC236}">
              <a16:creationId xmlns:a16="http://schemas.microsoft.com/office/drawing/2014/main" id="{CDBC05EB-1E14-4630-AE0E-17291EA3D39A}"/>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8" name="Text Box 15">
          <a:extLst>
            <a:ext uri="{FF2B5EF4-FFF2-40B4-BE49-F238E27FC236}">
              <a16:creationId xmlns:a16="http://schemas.microsoft.com/office/drawing/2014/main" id="{55D2D320-9ACD-484E-98E3-9CE728C417A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9" name="Text Box 15">
          <a:extLst>
            <a:ext uri="{FF2B5EF4-FFF2-40B4-BE49-F238E27FC236}">
              <a16:creationId xmlns:a16="http://schemas.microsoft.com/office/drawing/2014/main" id="{3FEEE9FF-0BA6-47D4-B228-0835FFFA420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0" name="Text Box 15">
          <a:extLst>
            <a:ext uri="{FF2B5EF4-FFF2-40B4-BE49-F238E27FC236}">
              <a16:creationId xmlns:a16="http://schemas.microsoft.com/office/drawing/2014/main" id="{19BA7535-D218-46D3-8D01-E5CC5ED25AD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1" name="Text Box 15">
          <a:extLst>
            <a:ext uri="{FF2B5EF4-FFF2-40B4-BE49-F238E27FC236}">
              <a16:creationId xmlns:a16="http://schemas.microsoft.com/office/drawing/2014/main" id="{93EF51C2-AA61-4762-8E54-6461192F9CA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2" name="Text Box 15">
          <a:extLst>
            <a:ext uri="{FF2B5EF4-FFF2-40B4-BE49-F238E27FC236}">
              <a16:creationId xmlns:a16="http://schemas.microsoft.com/office/drawing/2014/main" id="{8119343C-BBEA-4D7D-84F2-77A2655F04BB}"/>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3" name="Text Box 15">
          <a:extLst>
            <a:ext uri="{FF2B5EF4-FFF2-40B4-BE49-F238E27FC236}">
              <a16:creationId xmlns:a16="http://schemas.microsoft.com/office/drawing/2014/main" id="{3FCBC937-560C-443F-9BE0-7190FBEF5D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4" name="Text Box 15">
          <a:extLst>
            <a:ext uri="{FF2B5EF4-FFF2-40B4-BE49-F238E27FC236}">
              <a16:creationId xmlns:a16="http://schemas.microsoft.com/office/drawing/2014/main" id="{A5FA6500-9761-4B76-8694-E267A2AF05F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5" name="Text Box 15">
          <a:extLst>
            <a:ext uri="{FF2B5EF4-FFF2-40B4-BE49-F238E27FC236}">
              <a16:creationId xmlns:a16="http://schemas.microsoft.com/office/drawing/2014/main" id="{66A80181-CF92-4023-ABFC-FD9759A6042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6" name="Text Box 15">
          <a:extLst>
            <a:ext uri="{FF2B5EF4-FFF2-40B4-BE49-F238E27FC236}">
              <a16:creationId xmlns:a16="http://schemas.microsoft.com/office/drawing/2014/main" id="{4527DFD4-F36B-480B-AA70-EB572F4F7C0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7" name="Text Box 15">
          <a:extLst>
            <a:ext uri="{FF2B5EF4-FFF2-40B4-BE49-F238E27FC236}">
              <a16:creationId xmlns:a16="http://schemas.microsoft.com/office/drawing/2014/main" id="{C4B772BF-38E3-49D7-AF05-BF5C0AD1E50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188" name="Text Box 15">
          <a:extLst>
            <a:ext uri="{FF2B5EF4-FFF2-40B4-BE49-F238E27FC236}">
              <a16:creationId xmlns:a16="http://schemas.microsoft.com/office/drawing/2014/main" id="{8802807F-5415-4BD9-AEC1-ED5842DE5747}"/>
            </a:ext>
          </a:extLst>
        </xdr:cNvPr>
        <xdr:cNvSpPr txBox="1">
          <a:spLocks noChangeArrowheads="1"/>
        </xdr:cNvSpPr>
      </xdr:nvSpPr>
      <xdr:spPr bwMode="auto">
        <a:xfrm>
          <a:off x="4743450" y="376809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89" name="Text Box 15">
          <a:extLst>
            <a:ext uri="{FF2B5EF4-FFF2-40B4-BE49-F238E27FC236}">
              <a16:creationId xmlns:a16="http://schemas.microsoft.com/office/drawing/2014/main" id="{79D7C0EF-B078-4CD1-83F3-D91CDFBBF01D}"/>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0" name="Text Box 15">
          <a:extLst>
            <a:ext uri="{FF2B5EF4-FFF2-40B4-BE49-F238E27FC236}">
              <a16:creationId xmlns:a16="http://schemas.microsoft.com/office/drawing/2014/main" id="{58DE76ED-3211-43AC-8A6E-E629ED27E9D4}"/>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191" name="Text Box 15">
          <a:extLst>
            <a:ext uri="{FF2B5EF4-FFF2-40B4-BE49-F238E27FC236}">
              <a16:creationId xmlns:a16="http://schemas.microsoft.com/office/drawing/2014/main" id="{EA63B6F1-249E-4625-BA08-7E24228C220B}"/>
            </a:ext>
          </a:extLst>
        </xdr:cNvPr>
        <xdr:cNvSpPr txBox="1">
          <a:spLocks noChangeArrowheads="1"/>
        </xdr:cNvSpPr>
      </xdr:nvSpPr>
      <xdr:spPr bwMode="auto">
        <a:xfrm>
          <a:off x="4743450" y="37680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2" name="Text Box 15">
          <a:extLst>
            <a:ext uri="{FF2B5EF4-FFF2-40B4-BE49-F238E27FC236}">
              <a16:creationId xmlns:a16="http://schemas.microsoft.com/office/drawing/2014/main" id="{7F29F370-CB08-4C3C-AE7C-553EC3E3F90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3" name="Text Box 15">
          <a:extLst>
            <a:ext uri="{FF2B5EF4-FFF2-40B4-BE49-F238E27FC236}">
              <a16:creationId xmlns:a16="http://schemas.microsoft.com/office/drawing/2014/main" id="{1B037E82-1D9A-4294-84E1-9A1764096F71}"/>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194" name="Text Box 15">
          <a:extLst>
            <a:ext uri="{FF2B5EF4-FFF2-40B4-BE49-F238E27FC236}">
              <a16:creationId xmlns:a16="http://schemas.microsoft.com/office/drawing/2014/main" id="{D3C34CDE-B8A5-4738-8886-33015A91FD59}"/>
            </a:ext>
          </a:extLst>
        </xdr:cNvPr>
        <xdr:cNvSpPr txBox="1">
          <a:spLocks noChangeArrowheads="1"/>
        </xdr:cNvSpPr>
      </xdr:nvSpPr>
      <xdr:spPr bwMode="auto">
        <a:xfrm>
          <a:off x="4743450" y="37680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5" name="Text Box 15">
          <a:extLst>
            <a:ext uri="{FF2B5EF4-FFF2-40B4-BE49-F238E27FC236}">
              <a16:creationId xmlns:a16="http://schemas.microsoft.com/office/drawing/2014/main" id="{6C22407E-EA06-4447-BC3E-9FFEE007B7BF}"/>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6" name="Text Box 15">
          <a:extLst>
            <a:ext uri="{FF2B5EF4-FFF2-40B4-BE49-F238E27FC236}">
              <a16:creationId xmlns:a16="http://schemas.microsoft.com/office/drawing/2014/main" id="{DA092F3C-3FE6-4165-AE6C-C54A49D9DE5D}"/>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7" name="Text Box 15">
          <a:extLst>
            <a:ext uri="{FF2B5EF4-FFF2-40B4-BE49-F238E27FC236}">
              <a16:creationId xmlns:a16="http://schemas.microsoft.com/office/drawing/2014/main" id="{FAC9060D-6EE3-44D6-8F30-0FEAC4E36FB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8" name="Text Box 15">
          <a:extLst>
            <a:ext uri="{FF2B5EF4-FFF2-40B4-BE49-F238E27FC236}">
              <a16:creationId xmlns:a16="http://schemas.microsoft.com/office/drawing/2014/main" id="{EAA2BCFA-B6C8-4972-8A95-9171DCB6939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9" name="Text Box 15">
          <a:extLst>
            <a:ext uri="{FF2B5EF4-FFF2-40B4-BE49-F238E27FC236}">
              <a16:creationId xmlns:a16="http://schemas.microsoft.com/office/drawing/2014/main" id="{C6B22C78-809C-4DAB-93DA-A5E8C4533AC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0" name="Text Box 15">
          <a:extLst>
            <a:ext uri="{FF2B5EF4-FFF2-40B4-BE49-F238E27FC236}">
              <a16:creationId xmlns:a16="http://schemas.microsoft.com/office/drawing/2014/main" id="{2BDC6563-F713-42A4-AD74-A3A8BDF7E8F7}"/>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1" name="Text Box 15">
          <a:extLst>
            <a:ext uri="{FF2B5EF4-FFF2-40B4-BE49-F238E27FC236}">
              <a16:creationId xmlns:a16="http://schemas.microsoft.com/office/drawing/2014/main" id="{6ED6F149-863F-45A1-B3A2-472B18A2EE1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2" name="Text Box 15">
          <a:extLst>
            <a:ext uri="{FF2B5EF4-FFF2-40B4-BE49-F238E27FC236}">
              <a16:creationId xmlns:a16="http://schemas.microsoft.com/office/drawing/2014/main" id="{D515A5AB-58FE-4175-A715-CB8E197555A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3" name="Text Box 15">
          <a:extLst>
            <a:ext uri="{FF2B5EF4-FFF2-40B4-BE49-F238E27FC236}">
              <a16:creationId xmlns:a16="http://schemas.microsoft.com/office/drawing/2014/main" id="{746EF204-818C-4D7E-BC10-0C7737B5EB5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4" name="Text Box 15">
          <a:extLst>
            <a:ext uri="{FF2B5EF4-FFF2-40B4-BE49-F238E27FC236}">
              <a16:creationId xmlns:a16="http://schemas.microsoft.com/office/drawing/2014/main" id="{78748A12-4886-44DF-BFAF-1E5F966CFA4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5" name="Text Box 15">
          <a:extLst>
            <a:ext uri="{FF2B5EF4-FFF2-40B4-BE49-F238E27FC236}">
              <a16:creationId xmlns:a16="http://schemas.microsoft.com/office/drawing/2014/main" id="{294D52DE-4272-4D21-BEAC-125CF014C11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6" name="Text Box 15">
          <a:extLst>
            <a:ext uri="{FF2B5EF4-FFF2-40B4-BE49-F238E27FC236}">
              <a16:creationId xmlns:a16="http://schemas.microsoft.com/office/drawing/2014/main" id="{24DEB7F8-36CD-415C-A2AF-3E77214CB08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7" name="Text Box 15">
          <a:extLst>
            <a:ext uri="{FF2B5EF4-FFF2-40B4-BE49-F238E27FC236}">
              <a16:creationId xmlns:a16="http://schemas.microsoft.com/office/drawing/2014/main" id="{B1E93A88-0976-48CC-ADBE-6C16262C8553}"/>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8" name="Text Box 15">
          <a:extLst>
            <a:ext uri="{FF2B5EF4-FFF2-40B4-BE49-F238E27FC236}">
              <a16:creationId xmlns:a16="http://schemas.microsoft.com/office/drawing/2014/main" id="{C2760CBB-7DA6-4602-AD33-5F489FE5917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9" name="Text Box 15">
          <a:extLst>
            <a:ext uri="{FF2B5EF4-FFF2-40B4-BE49-F238E27FC236}">
              <a16:creationId xmlns:a16="http://schemas.microsoft.com/office/drawing/2014/main" id="{66AC5E28-9A95-4893-9C10-E0BDE3DAC18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0" name="Text Box 15">
          <a:extLst>
            <a:ext uri="{FF2B5EF4-FFF2-40B4-BE49-F238E27FC236}">
              <a16:creationId xmlns:a16="http://schemas.microsoft.com/office/drawing/2014/main" id="{B4D1F2AA-9B22-4A3A-9942-B15A89BC1706}"/>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1" name="Text Box 15">
          <a:extLst>
            <a:ext uri="{FF2B5EF4-FFF2-40B4-BE49-F238E27FC236}">
              <a16:creationId xmlns:a16="http://schemas.microsoft.com/office/drawing/2014/main" id="{0CBC6BE8-C6F6-425D-9A3B-96A95216E5EB}"/>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2" name="Text Box 15">
          <a:extLst>
            <a:ext uri="{FF2B5EF4-FFF2-40B4-BE49-F238E27FC236}">
              <a16:creationId xmlns:a16="http://schemas.microsoft.com/office/drawing/2014/main" id="{F38A00D4-23CB-4F36-8A4F-85EB99CBEAB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3" name="Text Box 15">
          <a:extLst>
            <a:ext uri="{FF2B5EF4-FFF2-40B4-BE49-F238E27FC236}">
              <a16:creationId xmlns:a16="http://schemas.microsoft.com/office/drawing/2014/main" id="{3CDC3F59-0CDD-42EC-9BEC-2C33AA55F13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4" name="Text Box 15">
          <a:extLst>
            <a:ext uri="{FF2B5EF4-FFF2-40B4-BE49-F238E27FC236}">
              <a16:creationId xmlns:a16="http://schemas.microsoft.com/office/drawing/2014/main" id="{6CD126DE-F06F-4216-9D02-CAFE3716A92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215" name="Text Box 15">
          <a:extLst>
            <a:ext uri="{FF2B5EF4-FFF2-40B4-BE49-F238E27FC236}">
              <a16:creationId xmlns:a16="http://schemas.microsoft.com/office/drawing/2014/main" id="{C0740C4E-C9E4-44FD-8D48-E9206F860E48}"/>
            </a:ext>
          </a:extLst>
        </xdr:cNvPr>
        <xdr:cNvSpPr txBox="1">
          <a:spLocks noChangeArrowheads="1"/>
        </xdr:cNvSpPr>
      </xdr:nvSpPr>
      <xdr:spPr bwMode="auto">
        <a:xfrm>
          <a:off x="4743450" y="38423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6" name="Text Box 15">
          <a:extLst>
            <a:ext uri="{FF2B5EF4-FFF2-40B4-BE49-F238E27FC236}">
              <a16:creationId xmlns:a16="http://schemas.microsoft.com/office/drawing/2014/main" id="{EA451EBD-2CAB-4701-8A81-6D6724A9CF2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17" name="Text Box 15">
          <a:extLst>
            <a:ext uri="{FF2B5EF4-FFF2-40B4-BE49-F238E27FC236}">
              <a16:creationId xmlns:a16="http://schemas.microsoft.com/office/drawing/2014/main" id="{FF8082D4-73A7-4F6C-9EEF-33348D67B34E}"/>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218" name="Text Box 15">
          <a:extLst>
            <a:ext uri="{FF2B5EF4-FFF2-40B4-BE49-F238E27FC236}">
              <a16:creationId xmlns:a16="http://schemas.microsoft.com/office/drawing/2014/main" id="{4A3981E1-EAC6-48BF-8A39-399B06C08970}"/>
            </a:ext>
          </a:extLst>
        </xdr:cNvPr>
        <xdr:cNvSpPr txBox="1">
          <a:spLocks noChangeArrowheads="1"/>
        </xdr:cNvSpPr>
      </xdr:nvSpPr>
      <xdr:spPr bwMode="auto">
        <a:xfrm>
          <a:off x="4743450" y="38423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9" name="Text Box 15">
          <a:extLst>
            <a:ext uri="{FF2B5EF4-FFF2-40B4-BE49-F238E27FC236}">
              <a16:creationId xmlns:a16="http://schemas.microsoft.com/office/drawing/2014/main" id="{C83CE2D8-6724-40D9-BD0D-694FB858CBD4}"/>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0" name="Text Box 15">
          <a:extLst>
            <a:ext uri="{FF2B5EF4-FFF2-40B4-BE49-F238E27FC236}">
              <a16:creationId xmlns:a16="http://schemas.microsoft.com/office/drawing/2014/main" id="{C2DEB062-C5B2-47FF-A612-3D4556B2911F}"/>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221" name="Text Box 15">
          <a:extLst>
            <a:ext uri="{FF2B5EF4-FFF2-40B4-BE49-F238E27FC236}">
              <a16:creationId xmlns:a16="http://schemas.microsoft.com/office/drawing/2014/main" id="{44ECD79B-528A-4577-AE74-A419DE41526C}"/>
            </a:ext>
          </a:extLst>
        </xdr:cNvPr>
        <xdr:cNvSpPr txBox="1">
          <a:spLocks noChangeArrowheads="1"/>
        </xdr:cNvSpPr>
      </xdr:nvSpPr>
      <xdr:spPr bwMode="auto">
        <a:xfrm>
          <a:off x="4743450" y="38423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2" name="Text Box 15">
          <a:extLst>
            <a:ext uri="{FF2B5EF4-FFF2-40B4-BE49-F238E27FC236}">
              <a16:creationId xmlns:a16="http://schemas.microsoft.com/office/drawing/2014/main" id="{B26CCFF3-4DC8-4175-93E1-22555C45F1F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3" name="Text Box 15">
          <a:extLst>
            <a:ext uri="{FF2B5EF4-FFF2-40B4-BE49-F238E27FC236}">
              <a16:creationId xmlns:a16="http://schemas.microsoft.com/office/drawing/2014/main" id="{165115E3-CE0F-44E1-B210-03058329FD97}"/>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4" name="Text Box 15">
          <a:extLst>
            <a:ext uri="{FF2B5EF4-FFF2-40B4-BE49-F238E27FC236}">
              <a16:creationId xmlns:a16="http://schemas.microsoft.com/office/drawing/2014/main" id="{1825DC7C-C419-4A70-A685-546C8925AE4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5" name="Text Box 15">
          <a:extLst>
            <a:ext uri="{FF2B5EF4-FFF2-40B4-BE49-F238E27FC236}">
              <a16:creationId xmlns:a16="http://schemas.microsoft.com/office/drawing/2014/main" id="{DE310FBA-3DFA-4EA4-BF4D-FD42AEB6AAE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6" name="Text Box 15">
          <a:extLst>
            <a:ext uri="{FF2B5EF4-FFF2-40B4-BE49-F238E27FC236}">
              <a16:creationId xmlns:a16="http://schemas.microsoft.com/office/drawing/2014/main" id="{A2E32EE6-C70B-49AC-9147-A501573E5DA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7" name="Text Box 15">
          <a:extLst>
            <a:ext uri="{FF2B5EF4-FFF2-40B4-BE49-F238E27FC236}">
              <a16:creationId xmlns:a16="http://schemas.microsoft.com/office/drawing/2014/main" id="{EB26EA79-014D-48AD-985B-7BEAB83D057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8" name="Text Box 15">
          <a:extLst>
            <a:ext uri="{FF2B5EF4-FFF2-40B4-BE49-F238E27FC236}">
              <a16:creationId xmlns:a16="http://schemas.microsoft.com/office/drawing/2014/main" id="{5F5F5DC7-036C-40C3-8722-6AE6D0BFAFBE}"/>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9" name="Text Box 15">
          <a:extLst>
            <a:ext uri="{FF2B5EF4-FFF2-40B4-BE49-F238E27FC236}">
              <a16:creationId xmlns:a16="http://schemas.microsoft.com/office/drawing/2014/main" id="{77BFD33C-CB4E-47A9-A4D6-F78588DC731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0" name="Text Box 15">
          <a:extLst>
            <a:ext uri="{FF2B5EF4-FFF2-40B4-BE49-F238E27FC236}">
              <a16:creationId xmlns:a16="http://schemas.microsoft.com/office/drawing/2014/main" id="{16214A96-E6D8-498E-9475-8E6D465F2438}"/>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1" name="Text Box 15">
          <a:extLst>
            <a:ext uri="{FF2B5EF4-FFF2-40B4-BE49-F238E27FC236}">
              <a16:creationId xmlns:a16="http://schemas.microsoft.com/office/drawing/2014/main" id="{D0454BCA-EA9F-4A84-BEF8-F11BE0F6523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2" name="Text Box 15">
          <a:extLst>
            <a:ext uri="{FF2B5EF4-FFF2-40B4-BE49-F238E27FC236}">
              <a16:creationId xmlns:a16="http://schemas.microsoft.com/office/drawing/2014/main" id="{992DACA3-4F5D-4E45-8775-933AC07F4999}"/>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3" name="Text Box 15">
          <a:extLst>
            <a:ext uri="{FF2B5EF4-FFF2-40B4-BE49-F238E27FC236}">
              <a16:creationId xmlns:a16="http://schemas.microsoft.com/office/drawing/2014/main" id="{22F435CF-7BAD-4D44-B5CF-71AEE72764D3}"/>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4" name="Text Box 15">
          <a:extLst>
            <a:ext uri="{FF2B5EF4-FFF2-40B4-BE49-F238E27FC236}">
              <a16:creationId xmlns:a16="http://schemas.microsoft.com/office/drawing/2014/main" id="{699C0DBB-B4E6-4923-BBC0-C89797F127E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5" name="Text Box 15">
          <a:extLst>
            <a:ext uri="{FF2B5EF4-FFF2-40B4-BE49-F238E27FC236}">
              <a16:creationId xmlns:a16="http://schemas.microsoft.com/office/drawing/2014/main" id="{A338C64C-9CF9-4C99-A08A-D956D2F5B89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6" name="Text Box 15">
          <a:extLst>
            <a:ext uri="{FF2B5EF4-FFF2-40B4-BE49-F238E27FC236}">
              <a16:creationId xmlns:a16="http://schemas.microsoft.com/office/drawing/2014/main" id="{34675B7D-7C2D-417B-A6EF-272594C7923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7" name="Text Box 15">
          <a:extLst>
            <a:ext uri="{FF2B5EF4-FFF2-40B4-BE49-F238E27FC236}">
              <a16:creationId xmlns:a16="http://schemas.microsoft.com/office/drawing/2014/main" id="{2A013291-057A-4046-BD96-6D9384F56DB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8" name="Text Box 15">
          <a:extLst>
            <a:ext uri="{FF2B5EF4-FFF2-40B4-BE49-F238E27FC236}">
              <a16:creationId xmlns:a16="http://schemas.microsoft.com/office/drawing/2014/main" id="{B6D5C954-0755-4EFB-AEC5-0B7144B0F34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9" name="Text Box 15">
          <a:extLst>
            <a:ext uri="{FF2B5EF4-FFF2-40B4-BE49-F238E27FC236}">
              <a16:creationId xmlns:a16="http://schemas.microsoft.com/office/drawing/2014/main" id="{8CC151E8-3D55-4259-B7AB-E6C39CAED91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0" name="Text Box 15">
          <a:extLst>
            <a:ext uri="{FF2B5EF4-FFF2-40B4-BE49-F238E27FC236}">
              <a16:creationId xmlns:a16="http://schemas.microsoft.com/office/drawing/2014/main" id="{E441393C-6D20-458B-9DD5-BB3D01A21AD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1" name="Text Box 15">
          <a:extLst>
            <a:ext uri="{FF2B5EF4-FFF2-40B4-BE49-F238E27FC236}">
              <a16:creationId xmlns:a16="http://schemas.microsoft.com/office/drawing/2014/main" id="{58461477-F377-422E-B5A4-0B84353B2C4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2" name="Text Box 15">
          <a:extLst>
            <a:ext uri="{FF2B5EF4-FFF2-40B4-BE49-F238E27FC236}">
              <a16:creationId xmlns:a16="http://schemas.microsoft.com/office/drawing/2014/main" id="{B3E8C18C-6B3A-4F63-AC26-C1953E487348}"/>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3" name="Text Box 15">
          <a:extLst>
            <a:ext uri="{FF2B5EF4-FFF2-40B4-BE49-F238E27FC236}">
              <a16:creationId xmlns:a16="http://schemas.microsoft.com/office/drawing/2014/main" id="{CD0F0D13-F139-4A7F-B05B-BE6128856C4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4" name="Text Box 15">
          <a:extLst>
            <a:ext uri="{FF2B5EF4-FFF2-40B4-BE49-F238E27FC236}">
              <a16:creationId xmlns:a16="http://schemas.microsoft.com/office/drawing/2014/main" id="{011BEA23-9CE6-440C-B404-3A6033E1FEDE}"/>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5" name="Text Box 15">
          <a:extLst>
            <a:ext uri="{FF2B5EF4-FFF2-40B4-BE49-F238E27FC236}">
              <a16:creationId xmlns:a16="http://schemas.microsoft.com/office/drawing/2014/main" id="{3F14C900-424C-4302-A6CF-D7EC012632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6" name="Text Box 15">
          <a:extLst>
            <a:ext uri="{FF2B5EF4-FFF2-40B4-BE49-F238E27FC236}">
              <a16:creationId xmlns:a16="http://schemas.microsoft.com/office/drawing/2014/main" id="{6BEBB51C-3F5B-4BEF-87D2-58F1FA51366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7" name="Text Box 15">
          <a:extLst>
            <a:ext uri="{FF2B5EF4-FFF2-40B4-BE49-F238E27FC236}">
              <a16:creationId xmlns:a16="http://schemas.microsoft.com/office/drawing/2014/main" id="{D39A9063-E2C2-489D-8157-34E3AA13AE8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8" name="Text Box 15">
          <a:extLst>
            <a:ext uri="{FF2B5EF4-FFF2-40B4-BE49-F238E27FC236}">
              <a16:creationId xmlns:a16="http://schemas.microsoft.com/office/drawing/2014/main" id="{FD408C65-B13D-4817-89C7-A1873475A9C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9" name="Text Box 15">
          <a:extLst>
            <a:ext uri="{FF2B5EF4-FFF2-40B4-BE49-F238E27FC236}">
              <a16:creationId xmlns:a16="http://schemas.microsoft.com/office/drawing/2014/main" id="{7408B423-C6FA-4826-9662-3782EA3D305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0" name="Text Box 15">
          <a:extLst>
            <a:ext uri="{FF2B5EF4-FFF2-40B4-BE49-F238E27FC236}">
              <a16:creationId xmlns:a16="http://schemas.microsoft.com/office/drawing/2014/main" id="{DCA90180-198F-4874-A52F-F5E068CF103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1" name="Text Box 15">
          <a:extLst>
            <a:ext uri="{FF2B5EF4-FFF2-40B4-BE49-F238E27FC236}">
              <a16:creationId xmlns:a16="http://schemas.microsoft.com/office/drawing/2014/main" id="{A1BCF472-DEAE-4200-A761-294EF98F0A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2" name="Text Box 15">
          <a:extLst>
            <a:ext uri="{FF2B5EF4-FFF2-40B4-BE49-F238E27FC236}">
              <a16:creationId xmlns:a16="http://schemas.microsoft.com/office/drawing/2014/main" id="{33A9E437-918C-4E09-9C8A-91CE93510783}"/>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3" name="Text Box 15">
          <a:extLst>
            <a:ext uri="{FF2B5EF4-FFF2-40B4-BE49-F238E27FC236}">
              <a16:creationId xmlns:a16="http://schemas.microsoft.com/office/drawing/2014/main" id="{C6EF8E80-F598-4A03-B22D-85ED1CB7C82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4" name="Text Box 15">
          <a:extLst>
            <a:ext uri="{FF2B5EF4-FFF2-40B4-BE49-F238E27FC236}">
              <a16:creationId xmlns:a16="http://schemas.microsoft.com/office/drawing/2014/main" id="{A7E44A80-B8E4-4CEF-89AC-398466FA35C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5" name="Text Box 15">
          <a:extLst>
            <a:ext uri="{FF2B5EF4-FFF2-40B4-BE49-F238E27FC236}">
              <a16:creationId xmlns:a16="http://schemas.microsoft.com/office/drawing/2014/main" id="{D06D9ED0-44CF-457A-9687-FDE104C3691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6" name="Text Box 15">
          <a:extLst>
            <a:ext uri="{FF2B5EF4-FFF2-40B4-BE49-F238E27FC236}">
              <a16:creationId xmlns:a16="http://schemas.microsoft.com/office/drawing/2014/main" id="{8303764A-D080-4E73-973D-4F5CFB554F39}"/>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7" name="Text Box 15">
          <a:extLst>
            <a:ext uri="{FF2B5EF4-FFF2-40B4-BE49-F238E27FC236}">
              <a16:creationId xmlns:a16="http://schemas.microsoft.com/office/drawing/2014/main" id="{81115247-0992-4210-A732-1130839FCD0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8" name="Text Box 15">
          <a:extLst>
            <a:ext uri="{FF2B5EF4-FFF2-40B4-BE49-F238E27FC236}">
              <a16:creationId xmlns:a16="http://schemas.microsoft.com/office/drawing/2014/main" id="{6792D939-4ED6-49B9-89C0-BEDDB2EFC86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9" name="Text Box 15">
          <a:extLst>
            <a:ext uri="{FF2B5EF4-FFF2-40B4-BE49-F238E27FC236}">
              <a16:creationId xmlns:a16="http://schemas.microsoft.com/office/drawing/2014/main" id="{02146D2E-737E-4A1B-B666-A64564B5568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0" name="Text Box 15">
          <a:extLst>
            <a:ext uri="{FF2B5EF4-FFF2-40B4-BE49-F238E27FC236}">
              <a16:creationId xmlns:a16="http://schemas.microsoft.com/office/drawing/2014/main" id="{CB875989-58DD-4BE3-A9D0-437AC189F7A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1" name="Text Box 15">
          <a:extLst>
            <a:ext uri="{FF2B5EF4-FFF2-40B4-BE49-F238E27FC236}">
              <a16:creationId xmlns:a16="http://schemas.microsoft.com/office/drawing/2014/main" id="{3EEFACED-1B7A-42A1-A394-16BEE88ED82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2" name="Text Box 15">
          <a:extLst>
            <a:ext uri="{FF2B5EF4-FFF2-40B4-BE49-F238E27FC236}">
              <a16:creationId xmlns:a16="http://schemas.microsoft.com/office/drawing/2014/main" id="{93D6BD13-AC73-43DA-928F-EB202BDC4B3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3" name="Text Box 15">
          <a:extLst>
            <a:ext uri="{FF2B5EF4-FFF2-40B4-BE49-F238E27FC236}">
              <a16:creationId xmlns:a16="http://schemas.microsoft.com/office/drawing/2014/main" id="{D563E00F-9658-40FC-A90B-F2DFA9FEA6D3}"/>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4" name="Text Box 15">
          <a:extLst>
            <a:ext uri="{FF2B5EF4-FFF2-40B4-BE49-F238E27FC236}">
              <a16:creationId xmlns:a16="http://schemas.microsoft.com/office/drawing/2014/main" id="{85AD58F0-CA88-43C8-8130-9F4569CDF3D6}"/>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5" name="Text Box 15">
          <a:extLst>
            <a:ext uri="{FF2B5EF4-FFF2-40B4-BE49-F238E27FC236}">
              <a16:creationId xmlns:a16="http://schemas.microsoft.com/office/drawing/2014/main" id="{437E0210-9E6D-4384-A8DA-3DC3446ACFAB}"/>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6" name="Text Box 15">
          <a:extLst>
            <a:ext uri="{FF2B5EF4-FFF2-40B4-BE49-F238E27FC236}">
              <a16:creationId xmlns:a16="http://schemas.microsoft.com/office/drawing/2014/main" id="{EDB0ABBD-276B-4FEE-B881-B5E9B497854C}"/>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7" name="Text Box 15">
          <a:extLst>
            <a:ext uri="{FF2B5EF4-FFF2-40B4-BE49-F238E27FC236}">
              <a16:creationId xmlns:a16="http://schemas.microsoft.com/office/drawing/2014/main" id="{6044D56C-6152-473E-9DC5-7F7999EE4F1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8" name="Text Box 15">
          <a:extLst>
            <a:ext uri="{FF2B5EF4-FFF2-40B4-BE49-F238E27FC236}">
              <a16:creationId xmlns:a16="http://schemas.microsoft.com/office/drawing/2014/main" id="{23F61B06-0BEA-4A1C-899F-CDAC47CA7D9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269" name="Text Box 15">
          <a:extLst>
            <a:ext uri="{FF2B5EF4-FFF2-40B4-BE49-F238E27FC236}">
              <a16:creationId xmlns:a16="http://schemas.microsoft.com/office/drawing/2014/main" id="{C6C8F02E-17DA-45B6-99BF-B004C75A1693}"/>
            </a:ext>
          </a:extLst>
        </xdr:cNvPr>
        <xdr:cNvSpPr txBox="1">
          <a:spLocks noChangeArrowheads="1"/>
        </xdr:cNvSpPr>
      </xdr:nvSpPr>
      <xdr:spPr bwMode="auto">
        <a:xfrm>
          <a:off x="4743450" y="39909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0" name="Text Box 15">
          <a:extLst>
            <a:ext uri="{FF2B5EF4-FFF2-40B4-BE49-F238E27FC236}">
              <a16:creationId xmlns:a16="http://schemas.microsoft.com/office/drawing/2014/main" id="{282C70FE-4463-4BD1-89E0-CF2FD991363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71" name="Text Box 15">
          <a:extLst>
            <a:ext uri="{FF2B5EF4-FFF2-40B4-BE49-F238E27FC236}">
              <a16:creationId xmlns:a16="http://schemas.microsoft.com/office/drawing/2014/main" id="{9F427C3A-62CB-4B1C-BCED-A00F5F10331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2" name="Text Box 15">
          <a:extLst>
            <a:ext uri="{FF2B5EF4-FFF2-40B4-BE49-F238E27FC236}">
              <a16:creationId xmlns:a16="http://schemas.microsoft.com/office/drawing/2014/main" id="{7A8BA312-6317-4EB9-AC6B-F6671822566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3" name="Text Box 15">
          <a:extLst>
            <a:ext uri="{FF2B5EF4-FFF2-40B4-BE49-F238E27FC236}">
              <a16:creationId xmlns:a16="http://schemas.microsoft.com/office/drawing/2014/main" id="{A2FF2BA0-4326-4495-BA99-6B509DEA7B78}"/>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4" name="Text Box 15">
          <a:extLst>
            <a:ext uri="{FF2B5EF4-FFF2-40B4-BE49-F238E27FC236}">
              <a16:creationId xmlns:a16="http://schemas.microsoft.com/office/drawing/2014/main" id="{1ACE880A-F60C-45EA-A99B-481B8855ABF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5" name="Text Box 15">
          <a:extLst>
            <a:ext uri="{FF2B5EF4-FFF2-40B4-BE49-F238E27FC236}">
              <a16:creationId xmlns:a16="http://schemas.microsoft.com/office/drawing/2014/main" id="{129FD50C-6C6A-4F10-8704-C90843F660E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6" name="Text Box 15">
          <a:extLst>
            <a:ext uri="{FF2B5EF4-FFF2-40B4-BE49-F238E27FC236}">
              <a16:creationId xmlns:a16="http://schemas.microsoft.com/office/drawing/2014/main" id="{E3451108-A2A3-4B2F-AEA9-2C5C5E3BE23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7" name="Text Box 15">
          <a:extLst>
            <a:ext uri="{FF2B5EF4-FFF2-40B4-BE49-F238E27FC236}">
              <a16:creationId xmlns:a16="http://schemas.microsoft.com/office/drawing/2014/main" id="{BE1B3170-EE84-4CE3-BAB1-F62DD2026DE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8" name="Text Box 15">
          <a:extLst>
            <a:ext uri="{FF2B5EF4-FFF2-40B4-BE49-F238E27FC236}">
              <a16:creationId xmlns:a16="http://schemas.microsoft.com/office/drawing/2014/main" id="{FDAC3EEC-7B05-493F-BDA1-3CD6A3C2C0D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9" name="Text Box 15">
          <a:extLst>
            <a:ext uri="{FF2B5EF4-FFF2-40B4-BE49-F238E27FC236}">
              <a16:creationId xmlns:a16="http://schemas.microsoft.com/office/drawing/2014/main" id="{D7337E69-A142-48F8-B77E-052106250A6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0" name="Text Box 15">
          <a:extLst>
            <a:ext uri="{FF2B5EF4-FFF2-40B4-BE49-F238E27FC236}">
              <a16:creationId xmlns:a16="http://schemas.microsoft.com/office/drawing/2014/main" id="{A1AE25ED-AF4E-4EA0-8F5B-48CCA4BEF08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1" name="Text Box 15">
          <a:extLst>
            <a:ext uri="{FF2B5EF4-FFF2-40B4-BE49-F238E27FC236}">
              <a16:creationId xmlns:a16="http://schemas.microsoft.com/office/drawing/2014/main" id="{07949581-E6E7-4A95-8545-817D96342E94}"/>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2" name="Text Box 15">
          <a:extLst>
            <a:ext uri="{FF2B5EF4-FFF2-40B4-BE49-F238E27FC236}">
              <a16:creationId xmlns:a16="http://schemas.microsoft.com/office/drawing/2014/main" id="{B172A8FF-4B38-4F14-B27E-064369B40BB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3" name="Text Box 15">
          <a:extLst>
            <a:ext uri="{FF2B5EF4-FFF2-40B4-BE49-F238E27FC236}">
              <a16:creationId xmlns:a16="http://schemas.microsoft.com/office/drawing/2014/main" id="{37EF200E-C77E-4452-B81F-C5B64CA9BB1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4" name="Text Box 15">
          <a:extLst>
            <a:ext uri="{FF2B5EF4-FFF2-40B4-BE49-F238E27FC236}">
              <a16:creationId xmlns:a16="http://schemas.microsoft.com/office/drawing/2014/main" id="{1D78CA83-5681-4824-A335-3E30C704C3F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5" name="Text Box 15">
          <a:extLst>
            <a:ext uri="{FF2B5EF4-FFF2-40B4-BE49-F238E27FC236}">
              <a16:creationId xmlns:a16="http://schemas.microsoft.com/office/drawing/2014/main" id="{BD2DDD65-6AEC-4EE2-82A4-F3B598ADCB0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6" name="Text Box 15">
          <a:extLst>
            <a:ext uri="{FF2B5EF4-FFF2-40B4-BE49-F238E27FC236}">
              <a16:creationId xmlns:a16="http://schemas.microsoft.com/office/drawing/2014/main" id="{AEE67D1F-9D0E-4FD2-A641-2EBBB55E329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7" name="Text Box 15">
          <a:extLst>
            <a:ext uri="{FF2B5EF4-FFF2-40B4-BE49-F238E27FC236}">
              <a16:creationId xmlns:a16="http://schemas.microsoft.com/office/drawing/2014/main" id="{E427A323-F087-4FE4-821E-6B5F1748D99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8" name="Text Box 15">
          <a:extLst>
            <a:ext uri="{FF2B5EF4-FFF2-40B4-BE49-F238E27FC236}">
              <a16:creationId xmlns:a16="http://schemas.microsoft.com/office/drawing/2014/main" id="{1ED02707-0BDE-4B31-A93D-59D7D891811C}"/>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9" name="Text Box 15">
          <a:extLst>
            <a:ext uri="{FF2B5EF4-FFF2-40B4-BE49-F238E27FC236}">
              <a16:creationId xmlns:a16="http://schemas.microsoft.com/office/drawing/2014/main" id="{7A703894-F18D-425A-A085-4C4233CFAB3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0" name="Text Box 15">
          <a:extLst>
            <a:ext uri="{FF2B5EF4-FFF2-40B4-BE49-F238E27FC236}">
              <a16:creationId xmlns:a16="http://schemas.microsoft.com/office/drawing/2014/main" id="{F26D1C35-35F7-4175-8736-C30B464093B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1" name="Text Box 15">
          <a:extLst>
            <a:ext uri="{FF2B5EF4-FFF2-40B4-BE49-F238E27FC236}">
              <a16:creationId xmlns:a16="http://schemas.microsoft.com/office/drawing/2014/main" id="{D24D19AA-129D-4DEA-8BD2-E670C82724E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2" name="Text Box 15">
          <a:extLst>
            <a:ext uri="{FF2B5EF4-FFF2-40B4-BE49-F238E27FC236}">
              <a16:creationId xmlns:a16="http://schemas.microsoft.com/office/drawing/2014/main" id="{3CB2EF78-7B2F-44AB-AFC8-66FB701C756D}"/>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3" name="Text Box 15">
          <a:extLst>
            <a:ext uri="{FF2B5EF4-FFF2-40B4-BE49-F238E27FC236}">
              <a16:creationId xmlns:a16="http://schemas.microsoft.com/office/drawing/2014/main" id="{BD4DC0D4-DBBF-4730-8032-44698ADFD43A}"/>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4" name="Text Box 15">
          <a:extLst>
            <a:ext uri="{FF2B5EF4-FFF2-40B4-BE49-F238E27FC236}">
              <a16:creationId xmlns:a16="http://schemas.microsoft.com/office/drawing/2014/main" id="{BF2ADBC8-78B5-446A-AB64-6F6C0F60D21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5" name="Text Box 15">
          <a:extLst>
            <a:ext uri="{FF2B5EF4-FFF2-40B4-BE49-F238E27FC236}">
              <a16:creationId xmlns:a16="http://schemas.microsoft.com/office/drawing/2014/main" id="{5E687FC3-9ADC-4BF9-9A3E-2E0D58D31FF2}"/>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6" name="Text Box 15">
          <a:extLst>
            <a:ext uri="{FF2B5EF4-FFF2-40B4-BE49-F238E27FC236}">
              <a16:creationId xmlns:a16="http://schemas.microsoft.com/office/drawing/2014/main" id="{EDA09B7C-5135-490D-9319-C8C22F216B8F}"/>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7" name="Text Box 15">
          <a:extLst>
            <a:ext uri="{FF2B5EF4-FFF2-40B4-BE49-F238E27FC236}">
              <a16:creationId xmlns:a16="http://schemas.microsoft.com/office/drawing/2014/main" id="{71AE3CE1-F21E-409A-B3A3-42E9B92B90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8" name="Text Box 15">
          <a:extLst>
            <a:ext uri="{FF2B5EF4-FFF2-40B4-BE49-F238E27FC236}">
              <a16:creationId xmlns:a16="http://schemas.microsoft.com/office/drawing/2014/main" id="{01C15494-2D8F-4E79-BD77-9FB84D2EC964}"/>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299" name="Text Box 15">
          <a:extLst>
            <a:ext uri="{FF2B5EF4-FFF2-40B4-BE49-F238E27FC236}">
              <a16:creationId xmlns:a16="http://schemas.microsoft.com/office/drawing/2014/main" id="{7A45F1BA-3F60-424C-BEDB-EA504338BA41}"/>
            </a:ext>
          </a:extLst>
        </xdr:cNvPr>
        <xdr:cNvSpPr txBox="1">
          <a:spLocks noChangeArrowheads="1"/>
        </xdr:cNvSpPr>
      </xdr:nvSpPr>
      <xdr:spPr bwMode="auto">
        <a:xfrm>
          <a:off x="4743450" y="40652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0" name="Text Box 15">
          <a:extLst>
            <a:ext uri="{FF2B5EF4-FFF2-40B4-BE49-F238E27FC236}">
              <a16:creationId xmlns:a16="http://schemas.microsoft.com/office/drawing/2014/main" id="{87F7BC2E-F2F7-4BB0-8D9E-9B9555F05A5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01" name="Text Box 15">
          <a:extLst>
            <a:ext uri="{FF2B5EF4-FFF2-40B4-BE49-F238E27FC236}">
              <a16:creationId xmlns:a16="http://schemas.microsoft.com/office/drawing/2014/main" id="{AC948C99-7892-43D3-A7CC-BDE4CDCDFD1D}"/>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2" name="Text Box 15">
          <a:extLst>
            <a:ext uri="{FF2B5EF4-FFF2-40B4-BE49-F238E27FC236}">
              <a16:creationId xmlns:a16="http://schemas.microsoft.com/office/drawing/2014/main" id="{7F8662AB-6C13-4772-BE5E-B9EA338FAF0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3" name="Text Box 15">
          <a:extLst>
            <a:ext uri="{FF2B5EF4-FFF2-40B4-BE49-F238E27FC236}">
              <a16:creationId xmlns:a16="http://schemas.microsoft.com/office/drawing/2014/main" id="{408864CE-C952-411E-A4DE-019569F9056B}"/>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4" name="Text Box 15">
          <a:extLst>
            <a:ext uri="{FF2B5EF4-FFF2-40B4-BE49-F238E27FC236}">
              <a16:creationId xmlns:a16="http://schemas.microsoft.com/office/drawing/2014/main" id="{C9758C6D-5B5C-42D9-9DCC-EBA7EDC2AB2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5" name="Text Box 15">
          <a:extLst>
            <a:ext uri="{FF2B5EF4-FFF2-40B4-BE49-F238E27FC236}">
              <a16:creationId xmlns:a16="http://schemas.microsoft.com/office/drawing/2014/main" id="{E26810AA-B5AC-4007-99B3-1205A0ECF59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6" name="Text Box 15">
          <a:extLst>
            <a:ext uri="{FF2B5EF4-FFF2-40B4-BE49-F238E27FC236}">
              <a16:creationId xmlns:a16="http://schemas.microsoft.com/office/drawing/2014/main" id="{F35D50AD-B403-4EF2-B7D4-FBD129947C6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7" name="Text Box 15">
          <a:extLst>
            <a:ext uri="{FF2B5EF4-FFF2-40B4-BE49-F238E27FC236}">
              <a16:creationId xmlns:a16="http://schemas.microsoft.com/office/drawing/2014/main" id="{E10A5ECC-1D06-4794-AC86-6070D37C4A1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8" name="Text Box 15">
          <a:extLst>
            <a:ext uri="{FF2B5EF4-FFF2-40B4-BE49-F238E27FC236}">
              <a16:creationId xmlns:a16="http://schemas.microsoft.com/office/drawing/2014/main" id="{F8D4F8DA-AA94-43E2-BE92-2E1B4711327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9" name="Text Box 15">
          <a:extLst>
            <a:ext uri="{FF2B5EF4-FFF2-40B4-BE49-F238E27FC236}">
              <a16:creationId xmlns:a16="http://schemas.microsoft.com/office/drawing/2014/main" id="{1D42C488-8165-4082-A9B8-490C1B863F5A}"/>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0" name="Text Box 15">
          <a:extLst>
            <a:ext uri="{FF2B5EF4-FFF2-40B4-BE49-F238E27FC236}">
              <a16:creationId xmlns:a16="http://schemas.microsoft.com/office/drawing/2014/main" id="{26E87BA6-064C-4AB1-99E9-9FE8877016A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1" name="Text Box 15">
          <a:extLst>
            <a:ext uri="{FF2B5EF4-FFF2-40B4-BE49-F238E27FC236}">
              <a16:creationId xmlns:a16="http://schemas.microsoft.com/office/drawing/2014/main" id="{343477CB-7B34-4AA3-8B0C-2F8CB913756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2" name="Text Box 15">
          <a:extLst>
            <a:ext uri="{FF2B5EF4-FFF2-40B4-BE49-F238E27FC236}">
              <a16:creationId xmlns:a16="http://schemas.microsoft.com/office/drawing/2014/main" id="{1FA7DEFF-88AB-4FCC-BC05-2CA2AA9EB44F}"/>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3" name="Text Box 15">
          <a:extLst>
            <a:ext uri="{FF2B5EF4-FFF2-40B4-BE49-F238E27FC236}">
              <a16:creationId xmlns:a16="http://schemas.microsoft.com/office/drawing/2014/main" id="{CC5FE3D0-92B5-4BEB-AA17-2593431A6E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4" name="Text Box 15">
          <a:extLst>
            <a:ext uri="{FF2B5EF4-FFF2-40B4-BE49-F238E27FC236}">
              <a16:creationId xmlns:a16="http://schemas.microsoft.com/office/drawing/2014/main" id="{A156405F-6CC7-46A1-84AB-7089CD094C9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5" name="Text Box 15">
          <a:extLst>
            <a:ext uri="{FF2B5EF4-FFF2-40B4-BE49-F238E27FC236}">
              <a16:creationId xmlns:a16="http://schemas.microsoft.com/office/drawing/2014/main" id="{22FBCF8A-8688-413A-97E3-51E930FF053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6" name="Text Box 15">
          <a:extLst>
            <a:ext uri="{FF2B5EF4-FFF2-40B4-BE49-F238E27FC236}">
              <a16:creationId xmlns:a16="http://schemas.microsoft.com/office/drawing/2014/main" id="{853DBC5B-F021-4338-9230-08DE163465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7" name="Text Box 15">
          <a:extLst>
            <a:ext uri="{FF2B5EF4-FFF2-40B4-BE49-F238E27FC236}">
              <a16:creationId xmlns:a16="http://schemas.microsoft.com/office/drawing/2014/main" id="{2B9DA289-5569-4C27-9CFA-432EE578CC06}"/>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8" name="Text Box 15">
          <a:extLst>
            <a:ext uri="{FF2B5EF4-FFF2-40B4-BE49-F238E27FC236}">
              <a16:creationId xmlns:a16="http://schemas.microsoft.com/office/drawing/2014/main" id="{9F252EF4-7046-4941-9DA5-E24B631CE23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9" name="Text Box 15">
          <a:extLst>
            <a:ext uri="{FF2B5EF4-FFF2-40B4-BE49-F238E27FC236}">
              <a16:creationId xmlns:a16="http://schemas.microsoft.com/office/drawing/2014/main" id="{3FA0E4C7-B03F-4796-9689-4D88D1EB91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0" name="Text Box 15">
          <a:extLst>
            <a:ext uri="{FF2B5EF4-FFF2-40B4-BE49-F238E27FC236}">
              <a16:creationId xmlns:a16="http://schemas.microsoft.com/office/drawing/2014/main" id="{72227F9A-15F1-40B9-B51B-2CDB354496F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1" name="Text Box 15">
          <a:extLst>
            <a:ext uri="{FF2B5EF4-FFF2-40B4-BE49-F238E27FC236}">
              <a16:creationId xmlns:a16="http://schemas.microsoft.com/office/drawing/2014/main" id="{A6100C2B-5AFE-4934-9924-39B78D28F15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2" name="Text Box 15">
          <a:extLst>
            <a:ext uri="{FF2B5EF4-FFF2-40B4-BE49-F238E27FC236}">
              <a16:creationId xmlns:a16="http://schemas.microsoft.com/office/drawing/2014/main" id="{C94FB8EA-6B1D-4EE9-9969-31E0A1AE50B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3" name="Text Box 15">
          <a:extLst>
            <a:ext uri="{FF2B5EF4-FFF2-40B4-BE49-F238E27FC236}">
              <a16:creationId xmlns:a16="http://schemas.microsoft.com/office/drawing/2014/main" id="{B4EC4D33-2A88-4B00-864F-9F79D4F9CDF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4" name="Text Box 15">
          <a:extLst>
            <a:ext uri="{FF2B5EF4-FFF2-40B4-BE49-F238E27FC236}">
              <a16:creationId xmlns:a16="http://schemas.microsoft.com/office/drawing/2014/main" id="{7469EDA2-BEB7-4301-A898-FB36BB69E77A}"/>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5" name="Text Box 15">
          <a:extLst>
            <a:ext uri="{FF2B5EF4-FFF2-40B4-BE49-F238E27FC236}">
              <a16:creationId xmlns:a16="http://schemas.microsoft.com/office/drawing/2014/main" id="{8D8A9E81-00CD-4F80-835B-37FCF8ECB27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6" name="Text Box 15">
          <a:extLst>
            <a:ext uri="{FF2B5EF4-FFF2-40B4-BE49-F238E27FC236}">
              <a16:creationId xmlns:a16="http://schemas.microsoft.com/office/drawing/2014/main" id="{7FA31B6A-E8EA-4C9D-9162-67582526B3B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7" name="Text Box 15">
          <a:extLst>
            <a:ext uri="{FF2B5EF4-FFF2-40B4-BE49-F238E27FC236}">
              <a16:creationId xmlns:a16="http://schemas.microsoft.com/office/drawing/2014/main" id="{9E2D1A83-DCE1-46CA-B812-5A61312D216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8" name="Text Box 15">
          <a:extLst>
            <a:ext uri="{FF2B5EF4-FFF2-40B4-BE49-F238E27FC236}">
              <a16:creationId xmlns:a16="http://schemas.microsoft.com/office/drawing/2014/main" id="{B2F5EE78-504E-44CB-964A-0EABBB3193F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9" name="Text Box 15">
          <a:extLst>
            <a:ext uri="{FF2B5EF4-FFF2-40B4-BE49-F238E27FC236}">
              <a16:creationId xmlns:a16="http://schemas.microsoft.com/office/drawing/2014/main" id="{B338147B-77EE-4B29-939F-880C05A6CEA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0" name="Text Box 15">
          <a:extLst>
            <a:ext uri="{FF2B5EF4-FFF2-40B4-BE49-F238E27FC236}">
              <a16:creationId xmlns:a16="http://schemas.microsoft.com/office/drawing/2014/main" id="{3F81F72B-D5BE-4487-BD0F-6CBF2C50CE6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1" name="Text Box 15">
          <a:extLst>
            <a:ext uri="{FF2B5EF4-FFF2-40B4-BE49-F238E27FC236}">
              <a16:creationId xmlns:a16="http://schemas.microsoft.com/office/drawing/2014/main" id="{B8BA653E-FCC7-4F17-B097-40C3EBB89A0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2" name="Text Box 15">
          <a:extLst>
            <a:ext uri="{FF2B5EF4-FFF2-40B4-BE49-F238E27FC236}">
              <a16:creationId xmlns:a16="http://schemas.microsoft.com/office/drawing/2014/main" id="{119A5AC8-D623-44A6-A84D-E3615919183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3" name="Text Box 15">
          <a:extLst>
            <a:ext uri="{FF2B5EF4-FFF2-40B4-BE49-F238E27FC236}">
              <a16:creationId xmlns:a16="http://schemas.microsoft.com/office/drawing/2014/main" id="{14F2A64A-1D52-4B4F-91AE-CDFD81C0A99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4" name="Text Box 15">
          <a:extLst>
            <a:ext uri="{FF2B5EF4-FFF2-40B4-BE49-F238E27FC236}">
              <a16:creationId xmlns:a16="http://schemas.microsoft.com/office/drawing/2014/main" id="{25CCDB25-C126-4E03-8773-62F915D85BA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5" name="Text Box 15">
          <a:extLst>
            <a:ext uri="{FF2B5EF4-FFF2-40B4-BE49-F238E27FC236}">
              <a16:creationId xmlns:a16="http://schemas.microsoft.com/office/drawing/2014/main" id="{A0798F6E-6E97-4684-AC24-4C3FA7439E3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6" name="Text Box 15">
          <a:extLst>
            <a:ext uri="{FF2B5EF4-FFF2-40B4-BE49-F238E27FC236}">
              <a16:creationId xmlns:a16="http://schemas.microsoft.com/office/drawing/2014/main" id="{46E50ED1-CF1F-45F6-A8BD-4B90DC26E79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7" name="Text Box 15">
          <a:extLst>
            <a:ext uri="{FF2B5EF4-FFF2-40B4-BE49-F238E27FC236}">
              <a16:creationId xmlns:a16="http://schemas.microsoft.com/office/drawing/2014/main" id="{DD2F6812-88D0-4B1C-B6A2-9D7D2793DB4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8" name="Text Box 15">
          <a:extLst>
            <a:ext uri="{FF2B5EF4-FFF2-40B4-BE49-F238E27FC236}">
              <a16:creationId xmlns:a16="http://schemas.microsoft.com/office/drawing/2014/main" id="{3866166A-89B2-489D-96AD-D57A31BB65D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9" name="Text Box 15">
          <a:extLst>
            <a:ext uri="{FF2B5EF4-FFF2-40B4-BE49-F238E27FC236}">
              <a16:creationId xmlns:a16="http://schemas.microsoft.com/office/drawing/2014/main" id="{05D65C52-62FE-4082-8495-8802B330E3D8}"/>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0" name="Text Box 15">
          <a:extLst>
            <a:ext uri="{FF2B5EF4-FFF2-40B4-BE49-F238E27FC236}">
              <a16:creationId xmlns:a16="http://schemas.microsoft.com/office/drawing/2014/main" id="{8F73A2D0-94AD-487C-89CB-8C6ACBBE4F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1" name="Text Box 15">
          <a:extLst>
            <a:ext uri="{FF2B5EF4-FFF2-40B4-BE49-F238E27FC236}">
              <a16:creationId xmlns:a16="http://schemas.microsoft.com/office/drawing/2014/main" id="{16159DF1-1B0C-4C15-9E00-D75DB4EB33A5}"/>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2" name="Text Box 15">
          <a:extLst>
            <a:ext uri="{FF2B5EF4-FFF2-40B4-BE49-F238E27FC236}">
              <a16:creationId xmlns:a16="http://schemas.microsoft.com/office/drawing/2014/main" id="{65CA0A8F-B1BF-4ACB-AC1F-D54AEBBB3461}"/>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3" name="Text Box 15">
          <a:extLst>
            <a:ext uri="{FF2B5EF4-FFF2-40B4-BE49-F238E27FC236}">
              <a16:creationId xmlns:a16="http://schemas.microsoft.com/office/drawing/2014/main" id="{834B7F66-6EB4-4050-A3C9-81C7701EB983}"/>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4" name="Text Box 15">
          <a:extLst>
            <a:ext uri="{FF2B5EF4-FFF2-40B4-BE49-F238E27FC236}">
              <a16:creationId xmlns:a16="http://schemas.microsoft.com/office/drawing/2014/main" id="{E3A56368-704B-402E-958F-514B39454106}"/>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5" name="Text Box 15">
          <a:extLst>
            <a:ext uri="{FF2B5EF4-FFF2-40B4-BE49-F238E27FC236}">
              <a16:creationId xmlns:a16="http://schemas.microsoft.com/office/drawing/2014/main" id="{3BDE0D41-74C3-4654-8219-E67D3F04B4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6" name="Text Box 15">
          <a:extLst>
            <a:ext uri="{FF2B5EF4-FFF2-40B4-BE49-F238E27FC236}">
              <a16:creationId xmlns:a16="http://schemas.microsoft.com/office/drawing/2014/main" id="{81FC1301-B675-4960-B390-A6CD2A4C4CF9}"/>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347" name="Text Box 15">
          <a:extLst>
            <a:ext uri="{FF2B5EF4-FFF2-40B4-BE49-F238E27FC236}">
              <a16:creationId xmlns:a16="http://schemas.microsoft.com/office/drawing/2014/main" id="{8FA45FEB-2006-4198-82D6-BFC72F0CBAB3}"/>
            </a:ext>
          </a:extLst>
        </xdr:cNvPr>
        <xdr:cNvSpPr txBox="1">
          <a:spLocks noChangeArrowheads="1"/>
        </xdr:cNvSpPr>
      </xdr:nvSpPr>
      <xdr:spPr bwMode="auto">
        <a:xfrm>
          <a:off x="4743450" y="42138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48" name="Text Box 15">
          <a:extLst>
            <a:ext uri="{FF2B5EF4-FFF2-40B4-BE49-F238E27FC236}">
              <a16:creationId xmlns:a16="http://schemas.microsoft.com/office/drawing/2014/main" id="{D471B22C-B969-47A7-B0B7-E3A03E1A1F8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49" name="Text Box 15">
          <a:extLst>
            <a:ext uri="{FF2B5EF4-FFF2-40B4-BE49-F238E27FC236}">
              <a16:creationId xmlns:a16="http://schemas.microsoft.com/office/drawing/2014/main" id="{51E37768-D3CB-4781-8253-442B5BFBCD1B}"/>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350" name="Text Box 15">
          <a:extLst>
            <a:ext uri="{FF2B5EF4-FFF2-40B4-BE49-F238E27FC236}">
              <a16:creationId xmlns:a16="http://schemas.microsoft.com/office/drawing/2014/main" id="{497E5D41-BF2D-4EB4-A892-B800792A45B7}"/>
            </a:ext>
          </a:extLst>
        </xdr:cNvPr>
        <xdr:cNvSpPr txBox="1">
          <a:spLocks noChangeArrowheads="1"/>
        </xdr:cNvSpPr>
      </xdr:nvSpPr>
      <xdr:spPr bwMode="auto">
        <a:xfrm>
          <a:off x="4743450" y="42138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1" name="Text Box 15">
          <a:extLst>
            <a:ext uri="{FF2B5EF4-FFF2-40B4-BE49-F238E27FC236}">
              <a16:creationId xmlns:a16="http://schemas.microsoft.com/office/drawing/2014/main" id="{9A2D6F9A-906B-4758-8DFF-6F2B5F05F81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52" name="Text Box 15">
          <a:extLst>
            <a:ext uri="{FF2B5EF4-FFF2-40B4-BE49-F238E27FC236}">
              <a16:creationId xmlns:a16="http://schemas.microsoft.com/office/drawing/2014/main" id="{64828165-9D13-464D-BEA8-CAF8B29B09EC}"/>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3" name="Text Box 15">
          <a:extLst>
            <a:ext uri="{FF2B5EF4-FFF2-40B4-BE49-F238E27FC236}">
              <a16:creationId xmlns:a16="http://schemas.microsoft.com/office/drawing/2014/main" id="{97254BEC-4253-46FE-8A7A-76A1ACDAE75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4" name="Text Box 15">
          <a:extLst>
            <a:ext uri="{FF2B5EF4-FFF2-40B4-BE49-F238E27FC236}">
              <a16:creationId xmlns:a16="http://schemas.microsoft.com/office/drawing/2014/main" id="{03BC5CA8-48E4-453E-8867-15C32E1B2DD7}"/>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5" name="Text Box 15">
          <a:extLst>
            <a:ext uri="{FF2B5EF4-FFF2-40B4-BE49-F238E27FC236}">
              <a16:creationId xmlns:a16="http://schemas.microsoft.com/office/drawing/2014/main" id="{8BEB150F-AFEF-429C-9A90-A2A6602B929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6" name="Text Box 15">
          <a:extLst>
            <a:ext uri="{FF2B5EF4-FFF2-40B4-BE49-F238E27FC236}">
              <a16:creationId xmlns:a16="http://schemas.microsoft.com/office/drawing/2014/main" id="{002E7011-BD59-4EB5-B109-F45616A9451F}"/>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7" name="Text Box 15">
          <a:extLst>
            <a:ext uri="{FF2B5EF4-FFF2-40B4-BE49-F238E27FC236}">
              <a16:creationId xmlns:a16="http://schemas.microsoft.com/office/drawing/2014/main" id="{1AA0621D-6C05-4DCB-B200-057560B1072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8" name="Text Box 15">
          <a:extLst>
            <a:ext uri="{FF2B5EF4-FFF2-40B4-BE49-F238E27FC236}">
              <a16:creationId xmlns:a16="http://schemas.microsoft.com/office/drawing/2014/main" id="{F2B3E7AA-8EC0-48A7-8D47-504872D10BD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9" name="Text Box 15">
          <a:extLst>
            <a:ext uri="{FF2B5EF4-FFF2-40B4-BE49-F238E27FC236}">
              <a16:creationId xmlns:a16="http://schemas.microsoft.com/office/drawing/2014/main" id="{0B620913-A4E2-4DA1-A651-F14FCA41CF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0" name="Text Box 15">
          <a:extLst>
            <a:ext uri="{FF2B5EF4-FFF2-40B4-BE49-F238E27FC236}">
              <a16:creationId xmlns:a16="http://schemas.microsoft.com/office/drawing/2014/main" id="{A144DE0C-2443-4012-915D-EE0AB6320D2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1" name="Text Box 15">
          <a:extLst>
            <a:ext uri="{FF2B5EF4-FFF2-40B4-BE49-F238E27FC236}">
              <a16:creationId xmlns:a16="http://schemas.microsoft.com/office/drawing/2014/main" id="{2599F33B-85E3-4BD5-A32C-2B00C40A2D6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2" name="Text Box 15">
          <a:extLst>
            <a:ext uri="{FF2B5EF4-FFF2-40B4-BE49-F238E27FC236}">
              <a16:creationId xmlns:a16="http://schemas.microsoft.com/office/drawing/2014/main" id="{55E628FA-2BB1-45ED-A61B-A45DC511BA39}"/>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3" name="Text Box 15">
          <a:extLst>
            <a:ext uri="{FF2B5EF4-FFF2-40B4-BE49-F238E27FC236}">
              <a16:creationId xmlns:a16="http://schemas.microsoft.com/office/drawing/2014/main" id="{331C487F-396B-4D41-B98D-1F93DB7EE00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4" name="Text Box 15">
          <a:extLst>
            <a:ext uri="{FF2B5EF4-FFF2-40B4-BE49-F238E27FC236}">
              <a16:creationId xmlns:a16="http://schemas.microsoft.com/office/drawing/2014/main" id="{81FA138F-EC07-43CA-818E-737ECA688BD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5" name="Text Box 15">
          <a:extLst>
            <a:ext uri="{FF2B5EF4-FFF2-40B4-BE49-F238E27FC236}">
              <a16:creationId xmlns:a16="http://schemas.microsoft.com/office/drawing/2014/main" id="{A43F04A0-97BA-4BA1-A947-9BF945F39C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6" name="Text Box 15">
          <a:extLst>
            <a:ext uri="{FF2B5EF4-FFF2-40B4-BE49-F238E27FC236}">
              <a16:creationId xmlns:a16="http://schemas.microsoft.com/office/drawing/2014/main" id="{4F5DE194-37F3-4651-B44B-DD13CE710B9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7" name="Text Box 15">
          <a:extLst>
            <a:ext uri="{FF2B5EF4-FFF2-40B4-BE49-F238E27FC236}">
              <a16:creationId xmlns:a16="http://schemas.microsoft.com/office/drawing/2014/main" id="{19866539-9B0B-4086-8A13-37295BEE6C2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8" name="Text Box 15">
          <a:extLst>
            <a:ext uri="{FF2B5EF4-FFF2-40B4-BE49-F238E27FC236}">
              <a16:creationId xmlns:a16="http://schemas.microsoft.com/office/drawing/2014/main" id="{1C631383-A709-4655-947F-302676F3D34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9" name="Text Box 15">
          <a:extLst>
            <a:ext uri="{FF2B5EF4-FFF2-40B4-BE49-F238E27FC236}">
              <a16:creationId xmlns:a16="http://schemas.microsoft.com/office/drawing/2014/main" id="{43FF82D4-D7E3-4282-9C10-C245972CB8D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0" name="Text Box 15">
          <a:extLst>
            <a:ext uri="{FF2B5EF4-FFF2-40B4-BE49-F238E27FC236}">
              <a16:creationId xmlns:a16="http://schemas.microsoft.com/office/drawing/2014/main" id="{9E8DEAFD-BF7A-442C-BC61-41842C92D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1" name="Text Box 15">
          <a:extLst>
            <a:ext uri="{FF2B5EF4-FFF2-40B4-BE49-F238E27FC236}">
              <a16:creationId xmlns:a16="http://schemas.microsoft.com/office/drawing/2014/main" id="{98E23D68-3510-4ACD-B5BD-F60C8697758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2" name="Text Box 15">
          <a:extLst>
            <a:ext uri="{FF2B5EF4-FFF2-40B4-BE49-F238E27FC236}">
              <a16:creationId xmlns:a16="http://schemas.microsoft.com/office/drawing/2014/main" id="{3D389217-C596-4899-8907-6CBBC7E7828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3" name="Text Box 15">
          <a:extLst>
            <a:ext uri="{FF2B5EF4-FFF2-40B4-BE49-F238E27FC236}">
              <a16:creationId xmlns:a16="http://schemas.microsoft.com/office/drawing/2014/main" id="{EBD1B651-99A5-46B8-A0B8-61DE1986E93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4" name="Text Box 15">
          <a:extLst>
            <a:ext uri="{FF2B5EF4-FFF2-40B4-BE49-F238E27FC236}">
              <a16:creationId xmlns:a16="http://schemas.microsoft.com/office/drawing/2014/main" id="{BB053200-CF45-4743-AEB7-2A04DDD87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5" name="Text Box 15">
          <a:extLst>
            <a:ext uri="{FF2B5EF4-FFF2-40B4-BE49-F238E27FC236}">
              <a16:creationId xmlns:a16="http://schemas.microsoft.com/office/drawing/2014/main" id="{79BEAAF8-208F-495A-94AA-4643E6020BE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6" name="Text Box 15">
          <a:extLst>
            <a:ext uri="{FF2B5EF4-FFF2-40B4-BE49-F238E27FC236}">
              <a16:creationId xmlns:a16="http://schemas.microsoft.com/office/drawing/2014/main" id="{875F630F-7FF9-46B6-A003-4E00FB18FF3E}"/>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77" name="Text Box 15">
          <a:extLst>
            <a:ext uri="{FF2B5EF4-FFF2-40B4-BE49-F238E27FC236}">
              <a16:creationId xmlns:a16="http://schemas.microsoft.com/office/drawing/2014/main" id="{008804AD-0DA6-4AEC-9789-A24D67129B3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78" name="Text Box 15">
          <a:extLst>
            <a:ext uri="{FF2B5EF4-FFF2-40B4-BE49-F238E27FC236}">
              <a16:creationId xmlns:a16="http://schemas.microsoft.com/office/drawing/2014/main" id="{6583CAFD-1B9C-4540-851E-2BF823FFD2B0}"/>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79" name="Text Box 15">
          <a:extLst>
            <a:ext uri="{FF2B5EF4-FFF2-40B4-BE49-F238E27FC236}">
              <a16:creationId xmlns:a16="http://schemas.microsoft.com/office/drawing/2014/main" id="{539BD597-97E8-4BB8-A658-61FEB4B1698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80" name="Text Box 15">
          <a:extLst>
            <a:ext uri="{FF2B5EF4-FFF2-40B4-BE49-F238E27FC236}">
              <a16:creationId xmlns:a16="http://schemas.microsoft.com/office/drawing/2014/main" id="{37BFB238-02B5-4A53-B103-B8D62B7F2D5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1" name="Text Box 15">
          <a:extLst>
            <a:ext uri="{FF2B5EF4-FFF2-40B4-BE49-F238E27FC236}">
              <a16:creationId xmlns:a16="http://schemas.microsoft.com/office/drawing/2014/main" id="{0764AB45-C2E3-41A4-A6C5-F3B9214D8526}"/>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2" name="Text Box 15">
          <a:extLst>
            <a:ext uri="{FF2B5EF4-FFF2-40B4-BE49-F238E27FC236}">
              <a16:creationId xmlns:a16="http://schemas.microsoft.com/office/drawing/2014/main" id="{1B434B6C-356A-48A7-A2D5-3F868BD14E8B}"/>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383" name="Text Box 15">
          <a:extLst>
            <a:ext uri="{FF2B5EF4-FFF2-40B4-BE49-F238E27FC236}">
              <a16:creationId xmlns:a16="http://schemas.microsoft.com/office/drawing/2014/main" id="{971C04B8-DF33-4BD8-8754-86BB950C47ED}"/>
            </a:ext>
          </a:extLst>
        </xdr:cNvPr>
        <xdr:cNvSpPr txBox="1">
          <a:spLocks noChangeArrowheads="1"/>
        </xdr:cNvSpPr>
      </xdr:nvSpPr>
      <xdr:spPr bwMode="auto">
        <a:xfrm>
          <a:off x="4743450" y="44367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4" name="Text Box 15">
          <a:extLst>
            <a:ext uri="{FF2B5EF4-FFF2-40B4-BE49-F238E27FC236}">
              <a16:creationId xmlns:a16="http://schemas.microsoft.com/office/drawing/2014/main" id="{FC17AB04-6A25-4DEF-A9CF-2318C2EABAD2}"/>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5" name="Text Box 15">
          <a:extLst>
            <a:ext uri="{FF2B5EF4-FFF2-40B4-BE49-F238E27FC236}">
              <a16:creationId xmlns:a16="http://schemas.microsoft.com/office/drawing/2014/main" id="{9D27065A-D8D5-4228-975A-116BE0792EB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6" name="Text Box 15">
          <a:extLst>
            <a:ext uri="{FF2B5EF4-FFF2-40B4-BE49-F238E27FC236}">
              <a16:creationId xmlns:a16="http://schemas.microsoft.com/office/drawing/2014/main" id="{84897D7A-6F08-4928-8422-6A21E5600D0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87" name="Text Box 15">
          <a:extLst>
            <a:ext uri="{FF2B5EF4-FFF2-40B4-BE49-F238E27FC236}">
              <a16:creationId xmlns:a16="http://schemas.microsoft.com/office/drawing/2014/main" id="{F8AADBD7-EBE8-477C-A127-F6DBEC70017D}"/>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88" name="Text Box 15">
          <a:extLst>
            <a:ext uri="{FF2B5EF4-FFF2-40B4-BE49-F238E27FC236}">
              <a16:creationId xmlns:a16="http://schemas.microsoft.com/office/drawing/2014/main" id="{E38E09CD-36AC-465C-BC05-933A1DA17F61}"/>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9" name="Text Box 15">
          <a:extLst>
            <a:ext uri="{FF2B5EF4-FFF2-40B4-BE49-F238E27FC236}">
              <a16:creationId xmlns:a16="http://schemas.microsoft.com/office/drawing/2014/main" id="{B4BD780C-6F38-44A6-A2FB-CDCA1C55A99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0" name="Text Box 15">
          <a:extLst>
            <a:ext uri="{FF2B5EF4-FFF2-40B4-BE49-F238E27FC236}">
              <a16:creationId xmlns:a16="http://schemas.microsoft.com/office/drawing/2014/main" id="{D48DA011-8C92-4E7A-8826-EE3C6B9BAB17}"/>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1" name="Text Box 15">
          <a:extLst>
            <a:ext uri="{FF2B5EF4-FFF2-40B4-BE49-F238E27FC236}">
              <a16:creationId xmlns:a16="http://schemas.microsoft.com/office/drawing/2014/main" id="{D99AB72B-8E4D-4F1B-AEB3-B3AE1BD1D887}"/>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392" name="Text Box 15">
          <a:extLst>
            <a:ext uri="{FF2B5EF4-FFF2-40B4-BE49-F238E27FC236}">
              <a16:creationId xmlns:a16="http://schemas.microsoft.com/office/drawing/2014/main" id="{9C3F7E4A-B1CE-491D-9163-820DABE58844}"/>
            </a:ext>
          </a:extLst>
        </xdr:cNvPr>
        <xdr:cNvSpPr txBox="1">
          <a:spLocks noChangeArrowheads="1"/>
        </xdr:cNvSpPr>
      </xdr:nvSpPr>
      <xdr:spPr bwMode="auto">
        <a:xfrm>
          <a:off x="4743450" y="45110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3" name="Text Box 15">
          <a:extLst>
            <a:ext uri="{FF2B5EF4-FFF2-40B4-BE49-F238E27FC236}">
              <a16:creationId xmlns:a16="http://schemas.microsoft.com/office/drawing/2014/main" id="{01B3FC63-68A8-4F45-9B0F-DBF6E81CA429}"/>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4" name="Text Box 15">
          <a:extLst>
            <a:ext uri="{FF2B5EF4-FFF2-40B4-BE49-F238E27FC236}">
              <a16:creationId xmlns:a16="http://schemas.microsoft.com/office/drawing/2014/main" id="{7AF4429E-F552-4C0C-BB0A-747C3AE1F2A6}"/>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5" name="Text Box 15">
          <a:extLst>
            <a:ext uri="{FF2B5EF4-FFF2-40B4-BE49-F238E27FC236}">
              <a16:creationId xmlns:a16="http://schemas.microsoft.com/office/drawing/2014/main" id="{7AF24779-DE4E-4F5B-8D63-B02565EBE87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6" name="Text Box 15">
          <a:extLst>
            <a:ext uri="{FF2B5EF4-FFF2-40B4-BE49-F238E27FC236}">
              <a16:creationId xmlns:a16="http://schemas.microsoft.com/office/drawing/2014/main" id="{389631F2-E44C-4538-BBBA-3082E203B5C7}"/>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7" name="Text Box 15">
          <a:extLst>
            <a:ext uri="{FF2B5EF4-FFF2-40B4-BE49-F238E27FC236}">
              <a16:creationId xmlns:a16="http://schemas.microsoft.com/office/drawing/2014/main" id="{E189167F-EE68-41A4-ADA1-F3557FEB9DD4}"/>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398" name="Text Box 15">
          <a:extLst>
            <a:ext uri="{FF2B5EF4-FFF2-40B4-BE49-F238E27FC236}">
              <a16:creationId xmlns:a16="http://schemas.microsoft.com/office/drawing/2014/main" id="{F4AE35E7-C0A8-4465-9A66-9A88BBC156BE}"/>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399" name="Text Box 15">
          <a:extLst>
            <a:ext uri="{FF2B5EF4-FFF2-40B4-BE49-F238E27FC236}">
              <a16:creationId xmlns:a16="http://schemas.microsoft.com/office/drawing/2014/main" id="{ACFC0C93-E013-404C-9268-9993D1E8E9D5}"/>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0" name="Text Box 15">
          <a:extLst>
            <a:ext uri="{FF2B5EF4-FFF2-40B4-BE49-F238E27FC236}">
              <a16:creationId xmlns:a16="http://schemas.microsoft.com/office/drawing/2014/main" id="{34BE312B-CE1F-41CD-AF9B-F805BE9C7E1D}"/>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401" name="Text Box 15">
          <a:extLst>
            <a:ext uri="{FF2B5EF4-FFF2-40B4-BE49-F238E27FC236}">
              <a16:creationId xmlns:a16="http://schemas.microsoft.com/office/drawing/2014/main" id="{4A83D2D9-40E7-4B27-8362-2E0E2219F760}"/>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2" name="Text Box 15">
          <a:extLst>
            <a:ext uri="{FF2B5EF4-FFF2-40B4-BE49-F238E27FC236}">
              <a16:creationId xmlns:a16="http://schemas.microsoft.com/office/drawing/2014/main" id="{D0850E6D-BDC2-439A-BA52-C75D35382FB8}"/>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3" name="Text Box 15">
          <a:extLst>
            <a:ext uri="{FF2B5EF4-FFF2-40B4-BE49-F238E27FC236}">
              <a16:creationId xmlns:a16="http://schemas.microsoft.com/office/drawing/2014/main" id="{CBEBC902-4F14-4760-8121-1126A9F59CA8}"/>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404" name="Text Box 15">
          <a:extLst>
            <a:ext uri="{FF2B5EF4-FFF2-40B4-BE49-F238E27FC236}">
              <a16:creationId xmlns:a16="http://schemas.microsoft.com/office/drawing/2014/main" id="{305269AE-F13D-4D4F-91B5-B41529D0C261}"/>
            </a:ext>
          </a:extLst>
        </xdr:cNvPr>
        <xdr:cNvSpPr txBox="1">
          <a:spLocks noChangeArrowheads="1"/>
        </xdr:cNvSpPr>
      </xdr:nvSpPr>
      <xdr:spPr bwMode="auto">
        <a:xfrm>
          <a:off x="4743450" y="46596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5" name="Text Box 15">
          <a:extLst>
            <a:ext uri="{FF2B5EF4-FFF2-40B4-BE49-F238E27FC236}">
              <a16:creationId xmlns:a16="http://schemas.microsoft.com/office/drawing/2014/main" id="{61B1A2DC-2D34-462A-A3F6-96D0CF21476F}"/>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6" name="Text Box 15">
          <a:extLst>
            <a:ext uri="{FF2B5EF4-FFF2-40B4-BE49-F238E27FC236}">
              <a16:creationId xmlns:a16="http://schemas.microsoft.com/office/drawing/2014/main" id="{83E5E748-1002-4272-AF11-46C91888C235}"/>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7" name="Text Box 15">
          <a:extLst>
            <a:ext uri="{FF2B5EF4-FFF2-40B4-BE49-F238E27FC236}">
              <a16:creationId xmlns:a16="http://schemas.microsoft.com/office/drawing/2014/main" id="{7481BD47-1F1C-49C9-B503-818107B162F2}"/>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8" name="Text Box 15">
          <a:extLst>
            <a:ext uri="{FF2B5EF4-FFF2-40B4-BE49-F238E27FC236}">
              <a16:creationId xmlns:a16="http://schemas.microsoft.com/office/drawing/2014/main" id="{24F89429-F061-4F06-8E60-F088821194CE}"/>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9" name="Text Box 15">
          <a:extLst>
            <a:ext uri="{FF2B5EF4-FFF2-40B4-BE49-F238E27FC236}">
              <a16:creationId xmlns:a16="http://schemas.microsoft.com/office/drawing/2014/main" id="{CD8E146A-FBC1-49E4-8559-D5BCB1C2F88B}"/>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0" name="Text Box 15">
          <a:extLst>
            <a:ext uri="{FF2B5EF4-FFF2-40B4-BE49-F238E27FC236}">
              <a16:creationId xmlns:a16="http://schemas.microsoft.com/office/drawing/2014/main" id="{5E6C3DF1-8B21-450A-9C3C-0E3F4D84EABF}"/>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1" name="Text Box 15">
          <a:extLst>
            <a:ext uri="{FF2B5EF4-FFF2-40B4-BE49-F238E27FC236}">
              <a16:creationId xmlns:a16="http://schemas.microsoft.com/office/drawing/2014/main" id="{A6B4A12E-052D-4403-AC7B-1A33AA6F72C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2" name="Text Box 15">
          <a:extLst>
            <a:ext uri="{FF2B5EF4-FFF2-40B4-BE49-F238E27FC236}">
              <a16:creationId xmlns:a16="http://schemas.microsoft.com/office/drawing/2014/main" id="{F3784AD4-6096-4576-90E4-3D5DE350307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3" name="Text Box 15">
          <a:extLst>
            <a:ext uri="{FF2B5EF4-FFF2-40B4-BE49-F238E27FC236}">
              <a16:creationId xmlns:a16="http://schemas.microsoft.com/office/drawing/2014/main" id="{DF390935-45B9-4678-922D-E374E8DCE1F6}"/>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4" name="Text Box 15">
          <a:extLst>
            <a:ext uri="{FF2B5EF4-FFF2-40B4-BE49-F238E27FC236}">
              <a16:creationId xmlns:a16="http://schemas.microsoft.com/office/drawing/2014/main" id="{FDFA6205-7EE7-448E-978E-31458DDA51B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5" name="Text Box 15">
          <a:extLst>
            <a:ext uri="{FF2B5EF4-FFF2-40B4-BE49-F238E27FC236}">
              <a16:creationId xmlns:a16="http://schemas.microsoft.com/office/drawing/2014/main" id="{3721EE4D-FB52-419F-B47C-73C0EC1B3CEA}"/>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416" name="Text Box 15">
          <a:extLst>
            <a:ext uri="{FF2B5EF4-FFF2-40B4-BE49-F238E27FC236}">
              <a16:creationId xmlns:a16="http://schemas.microsoft.com/office/drawing/2014/main" id="{46B7E873-DF38-4163-B8BB-F6B2DF15436A}"/>
            </a:ext>
          </a:extLst>
        </xdr:cNvPr>
        <xdr:cNvSpPr txBox="1">
          <a:spLocks noChangeArrowheads="1"/>
        </xdr:cNvSpPr>
      </xdr:nvSpPr>
      <xdr:spPr bwMode="auto">
        <a:xfrm>
          <a:off x="4743450" y="47339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7" name="Text Box 15">
          <a:extLst>
            <a:ext uri="{FF2B5EF4-FFF2-40B4-BE49-F238E27FC236}">
              <a16:creationId xmlns:a16="http://schemas.microsoft.com/office/drawing/2014/main" id="{4A367E6A-3C7D-4C76-B5ED-A9B0ADB9898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8" name="Text Box 15">
          <a:extLst>
            <a:ext uri="{FF2B5EF4-FFF2-40B4-BE49-F238E27FC236}">
              <a16:creationId xmlns:a16="http://schemas.microsoft.com/office/drawing/2014/main" id="{A6CACB0C-B875-40ED-9E49-7954D68CB2F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9" name="Text Box 15">
          <a:extLst>
            <a:ext uri="{FF2B5EF4-FFF2-40B4-BE49-F238E27FC236}">
              <a16:creationId xmlns:a16="http://schemas.microsoft.com/office/drawing/2014/main" id="{B6B3FCC9-9616-42FC-AEED-E79E4C14443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0" name="Text Box 15">
          <a:extLst>
            <a:ext uri="{FF2B5EF4-FFF2-40B4-BE49-F238E27FC236}">
              <a16:creationId xmlns:a16="http://schemas.microsoft.com/office/drawing/2014/main" id="{7D3CAF7A-5263-4682-BD58-711FC9EB757B}"/>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1" name="Text Box 15">
          <a:extLst>
            <a:ext uri="{FF2B5EF4-FFF2-40B4-BE49-F238E27FC236}">
              <a16:creationId xmlns:a16="http://schemas.microsoft.com/office/drawing/2014/main" id="{51B36447-2E5E-4C29-8516-5F9E5A059B2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2" name="Text Box 15">
          <a:extLst>
            <a:ext uri="{FF2B5EF4-FFF2-40B4-BE49-F238E27FC236}">
              <a16:creationId xmlns:a16="http://schemas.microsoft.com/office/drawing/2014/main" id="{67F0F81F-5446-4033-82C9-09243269654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3" name="Text Box 15">
          <a:extLst>
            <a:ext uri="{FF2B5EF4-FFF2-40B4-BE49-F238E27FC236}">
              <a16:creationId xmlns:a16="http://schemas.microsoft.com/office/drawing/2014/main" id="{7386A1B8-18B7-4210-A14E-1C1A9611414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4" name="Text Box 15">
          <a:extLst>
            <a:ext uri="{FF2B5EF4-FFF2-40B4-BE49-F238E27FC236}">
              <a16:creationId xmlns:a16="http://schemas.microsoft.com/office/drawing/2014/main" id="{58BFCFB6-0527-45F6-91AD-C4B03953CC36}"/>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5" name="Text Box 15">
          <a:extLst>
            <a:ext uri="{FF2B5EF4-FFF2-40B4-BE49-F238E27FC236}">
              <a16:creationId xmlns:a16="http://schemas.microsoft.com/office/drawing/2014/main" id="{DD8C7EED-9950-4A20-81FB-A3098AE2C921}"/>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6" name="Text Box 15">
          <a:extLst>
            <a:ext uri="{FF2B5EF4-FFF2-40B4-BE49-F238E27FC236}">
              <a16:creationId xmlns:a16="http://schemas.microsoft.com/office/drawing/2014/main" id="{C40A6289-CE38-4F36-9670-1F83D33175BB}"/>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7" name="Text Box 15">
          <a:extLst>
            <a:ext uri="{FF2B5EF4-FFF2-40B4-BE49-F238E27FC236}">
              <a16:creationId xmlns:a16="http://schemas.microsoft.com/office/drawing/2014/main" id="{7D51AF72-E55B-46BB-BDA6-1ED383C5A20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428" name="Text Box 15">
          <a:extLst>
            <a:ext uri="{FF2B5EF4-FFF2-40B4-BE49-F238E27FC236}">
              <a16:creationId xmlns:a16="http://schemas.microsoft.com/office/drawing/2014/main" id="{1A2A945F-E41A-480C-A0A6-CC1D63B94FC8}"/>
            </a:ext>
          </a:extLst>
        </xdr:cNvPr>
        <xdr:cNvSpPr txBox="1">
          <a:spLocks noChangeArrowheads="1"/>
        </xdr:cNvSpPr>
      </xdr:nvSpPr>
      <xdr:spPr bwMode="auto">
        <a:xfrm>
          <a:off x="4743450" y="48825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29" name="Text Box 15">
          <a:extLst>
            <a:ext uri="{FF2B5EF4-FFF2-40B4-BE49-F238E27FC236}">
              <a16:creationId xmlns:a16="http://schemas.microsoft.com/office/drawing/2014/main" id="{E5356B28-AB51-45D2-BF60-01100A4831FA}"/>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0" name="Text Box 15">
          <a:extLst>
            <a:ext uri="{FF2B5EF4-FFF2-40B4-BE49-F238E27FC236}">
              <a16:creationId xmlns:a16="http://schemas.microsoft.com/office/drawing/2014/main" id="{2BFDEFA1-41A3-4FB4-82D5-945538D7A6AE}"/>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431" name="Text Box 15">
          <a:extLst>
            <a:ext uri="{FF2B5EF4-FFF2-40B4-BE49-F238E27FC236}">
              <a16:creationId xmlns:a16="http://schemas.microsoft.com/office/drawing/2014/main" id="{9E241BD1-2140-4B54-BD67-BF3C5C9F664D}"/>
            </a:ext>
          </a:extLst>
        </xdr:cNvPr>
        <xdr:cNvSpPr txBox="1">
          <a:spLocks noChangeArrowheads="1"/>
        </xdr:cNvSpPr>
      </xdr:nvSpPr>
      <xdr:spPr bwMode="auto">
        <a:xfrm>
          <a:off x="4743450" y="48825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2" name="Text Box 15">
          <a:extLst>
            <a:ext uri="{FF2B5EF4-FFF2-40B4-BE49-F238E27FC236}">
              <a16:creationId xmlns:a16="http://schemas.microsoft.com/office/drawing/2014/main" id="{5816FEF3-9F58-43B4-B7B7-758DAE8EC534}"/>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3" name="Text Box 15">
          <a:extLst>
            <a:ext uri="{FF2B5EF4-FFF2-40B4-BE49-F238E27FC236}">
              <a16:creationId xmlns:a16="http://schemas.microsoft.com/office/drawing/2014/main" id="{D6AB227B-7C7A-4880-A0B7-A2B802E9C41D}"/>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4" name="Text Box 15">
          <a:extLst>
            <a:ext uri="{FF2B5EF4-FFF2-40B4-BE49-F238E27FC236}">
              <a16:creationId xmlns:a16="http://schemas.microsoft.com/office/drawing/2014/main" id="{3243E1B6-98FF-446F-AFB0-6A3B28A3F2D1}"/>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5" name="Text Box 15">
          <a:extLst>
            <a:ext uri="{FF2B5EF4-FFF2-40B4-BE49-F238E27FC236}">
              <a16:creationId xmlns:a16="http://schemas.microsoft.com/office/drawing/2014/main" id="{21B4FE2B-C6F5-4208-98B5-5203157177A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6" name="Text Box 15">
          <a:extLst>
            <a:ext uri="{FF2B5EF4-FFF2-40B4-BE49-F238E27FC236}">
              <a16:creationId xmlns:a16="http://schemas.microsoft.com/office/drawing/2014/main" id="{87D17A1C-F125-4512-899C-7C66D6182E22}"/>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7" name="Text Box 15">
          <a:extLst>
            <a:ext uri="{FF2B5EF4-FFF2-40B4-BE49-F238E27FC236}">
              <a16:creationId xmlns:a16="http://schemas.microsoft.com/office/drawing/2014/main" id="{723CC9C1-0C4C-4ED8-A361-6DF65B8C172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8" name="Text Box 15">
          <a:extLst>
            <a:ext uri="{FF2B5EF4-FFF2-40B4-BE49-F238E27FC236}">
              <a16:creationId xmlns:a16="http://schemas.microsoft.com/office/drawing/2014/main" id="{A1F72C70-80D3-41D4-AE76-998245E12A55}"/>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9" name="Text Box 15">
          <a:extLst>
            <a:ext uri="{FF2B5EF4-FFF2-40B4-BE49-F238E27FC236}">
              <a16:creationId xmlns:a16="http://schemas.microsoft.com/office/drawing/2014/main" id="{C98AB7DC-68B5-468D-A9AF-04E2EA7F836D}"/>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440" name="Text Box 15">
          <a:extLst>
            <a:ext uri="{FF2B5EF4-FFF2-40B4-BE49-F238E27FC236}">
              <a16:creationId xmlns:a16="http://schemas.microsoft.com/office/drawing/2014/main" id="{6EB399B0-332F-435B-9843-11F448A4A75A}"/>
            </a:ext>
          </a:extLst>
        </xdr:cNvPr>
        <xdr:cNvSpPr txBox="1">
          <a:spLocks noChangeArrowheads="1"/>
        </xdr:cNvSpPr>
      </xdr:nvSpPr>
      <xdr:spPr bwMode="auto">
        <a:xfrm>
          <a:off x="4743450" y="49568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1" name="Text Box 15">
          <a:extLst>
            <a:ext uri="{FF2B5EF4-FFF2-40B4-BE49-F238E27FC236}">
              <a16:creationId xmlns:a16="http://schemas.microsoft.com/office/drawing/2014/main" id="{EC591EE1-4087-46EB-BCCE-D8FF6A5A871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2" name="Text Box 15">
          <a:extLst>
            <a:ext uri="{FF2B5EF4-FFF2-40B4-BE49-F238E27FC236}">
              <a16:creationId xmlns:a16="http://schemas.microsoft.com/office/drawing/2014/main" id="{9856F6FE-E751-4ED5-A3D1-0298605DBF99}"/>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443" name="Text Box 15">
          <a:extLst>
            <a:ext uri="{FF2B5EF4-FFF2-40B4-BE49-F238E27FC236}">
              <a16:creationId xmlns:a16="http://schemas.microsoft.com/office/drawing/2014/main" id="{C88ADF82-7ADB-4267-8D7D-C370189AEC45}"/>
            </a:ext>
          </a:extLst>
        </xdr:cNvPr>
        <xdr:cNvSpPr txBox="1">
          <a:spLocks noChangeArrowheads="1"/>
        </xdr:cNvSpPr>
      </xdr:nvSpPr>
      <xdr:spPr bwMode="auto">
        <a:xfrm>
          <a:off x="4743450" y="49568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4" name="Text Box 15">
          <a:extLst>
            <a:ext uri="{FF2B5EF4-FFF2-40B4-BE49-F238E27FC236}">
              <a16:creationId xmlns:a16="http://schemas.microsoft.com/office/drawing/2014/main" id="{72FF5B2E-4858-4E36-B74D-015392CA70B8}"/>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5" name="Text Box 15">
          <a:extLst>
            <a:ext uri="{FF2B5EF4-FFF2-40B4-BE49-F238E27FC236}">
              <a16:creationId xmlns:a16="http://schemas.microsoft.com/office/drawing/2014/main" id="{1C7373BD-3622-43EC-AA49-1C0769AAAF47}"/>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6" name="Text Box 15">
          <a:extLst>
            <a:ext uri="{FF2B5EF4-FFF2-40B4-BE49-F238E27FC236}">
              <a16:creationId xmlns:a16="http://schemas.microsoft.com/office/drawing/2014/main" id="{D2D6F8AD-01DA-415B-A46D-CB4B6D279A39}"/>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7" name="Text Box 15">
          <a:extLst>
            <a:ext uri="{FF2B5EF4-FFF2-40B4-BE49-F238E27FC236}">
              <a16:creationId xmlns:a16="http://schemas.microsoft.com/office/drawing/2014/main" id="{E32D1397-E2ED-4765-B5E1-EFD1CF1215C5}"/>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8" name="Text Box 15">
          <a:extLst>
            <a:ext uri="{FF2B5EF4-FFF2-40B4-BE49-F238E27FC236}">
              <a16:creationId xmlns:a16="http://schemas.microsoft.com/office/drawing/2014/main" id="{FC95E972-3CB9-4033-92B7-AA4CDFB39A4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9" name="Text Box 15">
          <a:extLst>
            <a:ext uri="{FF2B5EF4-FFF2-40B4-BE49-F238E27FC236}">
              <a16:creationId xmlns:a16="http://schemas.microsoft.com/office/drawing/2014/main" id="{FA91C430-7A7A-49DF-B160-29E81A88AAB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0" name="Text Box 15">
          <a:extLst>
            <a:ext uri="{FF2B5EF4-FFF2-40B4-BE49-F238E27FC236}">
              <a16:creationId xmlns:a16="http://schemas.microsoft.com/office/drawing/2014/main" id="{2E8A53F8-B4A2-445F-9779-91476F4C9DA3}"/>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1" name="Text Box 15">
          <a:extLst>
            <a:ext uri="{FF2B5EF4-FFF2-40B4-BE49-F238E27FC236}">
              <a16:creationId xmlns:a16="http://schemas.microsoft.com/office/drawing/2014/main" id="{AAC5128F-0B9A-49F0-B621-211767E40AAF}"/>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2" name="Text Box 15">
          <a:extLst>
            <a:ext uri="{FF2B5EF4-FFF2-40B4-BE49-F238E27FC236}">
              <a16:creationId xmlns:a16="http://schemas.microsoft.com/office/drawing/2014/main" id="{96903992-E5A5-4C18-9547-AFE225E9886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3" name="Text Box 15">
          <a:extLst>
            <a:ext uri="{FF2B5EF4-FFF2-40B4-BE49-F238E27FC236}">
              <a16:creationId xmlns:a16="http://schemas.microsoft.com/office/drawing/2014/main" id="{E3C6B81C-C5C8-4B23-9E43-DE0704D4D6D1}"/>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4" name="Text Box 15">
          <a:extLst>
            <a:ext uri="{FF2B5EF4-FFF2-40B4-BE49-F238E27FC236}">
              <a16:creationId xmlns:a16="http://schemas.microsoft.com/office/drawing/2014/main" id="{5A2A4A17-0F99-4331-AB01-475304B37538}"/>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5" name="Text Box 15">
          <a:extLst>
            <a:ext uri="{FF2B5EF4-FFF2-40B4-BE49-F238E27FC236}">
              <a16:creationId xmlns:a16="http://schemas.microsoft.com/office/drawing/2014/main" id="{330AECB5-A9C2-4154-A42C-8676314C8EB2}"/>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6" name="Text Box 15">
          <a:extLst>
            <a:ext uri="{FF2B5EF4-FFF2-40B4-BE49-F238E27FC236}">
              <a16:creationId xmlns:a16="http://schemas.microsoft.com/office/drawing/2014/main" id="{E3258E1A-B4B7-4DD8-B6CA-7EFB19FF2AC4}"/>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7" name="Text Box 15">
          <a:extLst>
            <a:ext uri="{FF2B5EF4-FFF2-40B4-BE49-F238E27FC236}">
              <a16:creationId xmlns:a16="http://schemas.microsoft.com/office/drawing/2014/main" id="{6E496024-AF68-48F6-AC43-6308C6BC9F6D}"/>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8" name="Text Box 15">
          <a:extLst>
            <a:ext uri="{FF2B5EF4-FFF2-40B4-BE49-F238E27FC236}">
              <a16:creationId xmlns:a16="http://schemas.microsoft.com/office/drawing/2014/main" id="{64BCF8F0-2B60-46F5-B706-11160D0AC537}"/>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9" name="Text Box 15">
          <a:extLst>
            <a:ext uri="{FF2B5EF4-FFF2-40B4-BE49-F238E27FC236}">
              <a16:creationId xmlns:a16="http://schemas.microsoft.com/office/drawing/2014/main" id="{D7F04541-A731-4F97-851C-504581E4FDE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460" name="Text Box 15">
          <a:extLst>
            <a:ext uri="{FF2B5EF4-FFF2-40B4-BE49-F238E27FC236}">
              <a16:creationId xmlns:a16="http://schemas.microsoft.com/office/drawing/2014/main" id="{8F9D3B84-29CF-4950-9D77-BB194786F016}"/>
            </a:ext>
          </a:extLst>
        </xdr:cNvPr>
        <xdr:cNvSpPr txBox="1">
          <a:spLocks noChangeArrowheads="1"/>
        </xdr:cNvSpPr>
      </xdr:nvSpPr>
      <xdr:spPr bwMode="auto">
        <a:xfrm>
          <a:off x="4743450" y="510540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1" name="Text Box 15">
          <a:extLst>
            <a:ext uri="{FF2B5EF4-FFF2-40B4-BE49-F238E27FC236}">
              <a16:creationId xmlns:a16="http://schemas.microsoft.com/office/drawing/2014/main" id="{117121BF-E84C-4FC3-9D4E-5BB414F48A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2" name="Text Box 15">
          <a:extLst>
            <a:ext uri="{FF2B5EF4-FFF2-40B4-BE49-F238E27FC236}">
              <a16:creationId xmlns:a16="http://schemas.microsoft.com/office/drawing/2014/main" id="{B8CE696B-8795-4934-8785-C68A9994110F}"/>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463" name="Text Box 15">
          <a:extLst>
            <a:ext uri="{FF2B5EF4-FFF2-40B4-BE49-F238E27FC236}">
              <a16:creationId xmlns:a16="http://schemas.microsoft.com/office/drawing/2014/main" id="{42D79B65-06BF-4049-A412-E70F86E65B9E}"/>
            </a:ext>
          </a:extLst>
        </xdr:cNvPr>
        <xdr:cNvSpPr txBox="1">
          <a:spLocks noChangeArrowheads="1"/>
        </xdr:cNvSpPr>
      </xdr:nvSpPr>
      <xdr:spPr bwMode="auto">
        <a:xfrm>
          <a:off x="4743450" y="51054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4" name="Text Box 15">
          <a:extLst>
            <a:ext uri="{FF2B5EF4-FFF2-40B4-BE49-F238E27FC236}">
              <a16:creationId xmlns:a16="http://schemas.microsoft.com/office/drawing/2014/main" id="{8809437C-D171-45BB-90A8-A48BD7630124}"/>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5" name="Text Box 15">
          <a:extLst>
            <a:ext uri="{FF2B5EF4-FFF2-40B4-BE49-F238E27FC236}">
              <a16:creationId xmlns:a16="http://schemas.microsoft.com/office/drawing/2014/main" id="{A21230C0-CC87-4489-868D-35DFE0DE63E8}"/>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466" name="Text Box 15">
          <a:extLst>
            <a:ext uri="{FF2B5EF4-FFF2-40B4-BE49-F238E27FC236}">
              <a16:creationId xmlns:a16="http://schemas.microsoft.com/office/drawing/2014/main" id="{0FE8711F-F6F2-42D9-AAAD-090B6BDE3F6F}"/>
            </a:ext>
          </a:extLst>
        </xdr:cNvPr>
        <xdr:cNvSpPr txBox="1">
          <a:spLocks noChangeArrowheads="1"/>
        </xdr:cNvSpPr>
      </xdr:nvSpPr>
      <xdr:spPr bwMode="auto">
        <a:xfrm>
          <a:off x="4743450" y="51054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7" name="Text Box 15">
          <a:extLst>
            <a:ext uri="{FF2B5EF4-FFF2-40B4-BE49-F238E27FC236}">
              <a16:creationId xmlns:a16="http://schemas.microsoft.com/office/drawing/2014/main" id="{384169BE-3C3A-4D4D-B24F-C724D22ECF5E}"/>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8" name="Text Box 15">
          <a:extLst>
            <a:ext uri="{FF2B5EF4-FFF2-40B4-BE49-F238E27FC236}">
              <a16:creationId xmlns:a16="http://schemas.microsoft.com/office/drawing/2014/main" id="{0E28A7BF-845E-4AC0-BE1B-E7AA5707A3B3}"/>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9" name="Text Box 15">
          <a:extLst>
            <a:ext uri="{FF2B5EF4-FFF2-40B4-BE49-F238E27FC236}">
              <a16:creationId xmlns:a16="http://schemas.microsoft.com/office/drawing/2014/main" id="{2AD972EC-EBB5-4345-B9F3-FF3809B8E9A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0" name="Text Box 15">
          <a:extLst>
            <a:ext uri="{FF2B5EF4-FFF2-40B4-BE49-F238E27FC236}">
              <a16:creationId xmlns:a16="http://schemas.microsoft.com/office/drawing/2014/main" id="{B1EA83C7-27D9-4BAC-9EA1-45BB8893798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1" name="Text Box 15">
          <a:extLst>
            <a:ext uri="{FF2B5EF4-FFF2-40B4-BE49-F238E27FC236}">
              <a16:creationId xmlns:a16="http://schemas.microsoft.com/office/drawing/2014/main" id="{C8484319-4D50-4288-88D1-9A5320150CB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2" name="Text Box 15">
          <a:extLst>
            <a:ext uri="{FF2B5EF4-FFF2-40B4-BE49-F238E27FC236}">
              <a16:creationId xmlns:a16="http://schemas.microsoft.com/office/drawing/2014/main" id="{A6460007-1032-4CAE-8E06-CBAC4EF06FC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3" name="Text Box 15">
          <a:extLst>
            <a:ext uri="{FF2B5EF4-FFF2-40B4-BE49-F238E27FC236}">
              <a16:creationId xmlns:a16="http://schemas.microsoft.com/office/drawing/2014/main" id="{0C5AB413-67A1-42F9-9AF7-70F82E963E72}"/>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4" name="Text Box 15">
          <a:extLst>
            <a:ext uri="{FF2B5EF4-FFF2-40B4-BE49-F238E27FC236}">
              <a16:creationId xmlns:a16="http://schemas.microsoft.com/office/drawing/2014/main" id="{13DA966A-0EBE-45C6-B4C0-57604C5484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5" name="Text Box 15">
          <a:extLst>
            <a:ext uri="{FF2B5EF4-FFF2-40B4-BE49-F238E27FC236}">
              <a16:creationId xmlns:a16="http://schemas.microsoft.com/office/drawing/2014/main" id="{0CB3F16E-0F04-450B-8F5A-28D547037F01}"/>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476" name="Text Box 15">
          <a:extLst>
            <a:ext uri="{FF2B5EF4-FFF2-40B4-BE49-F238E27FC236}">
              <a16:creationId xmlns:a16="http://schemas.microsoft.com/office/drawing/2014/main" id="{9014C0DA-3A64-4E33-8B2B-109741B11449}"/>
            </a:ext>
          </a:extLst>
        </xdr:cNvPr>
        <xdr:cNvSpPr txBox="1">
          <a:spLocks noChangeArrowheads="1"/>
        </xdr:cNvSpPr>
      </xdr:nvSpPr>
      <xdr:spPr bwMode="auto">
        <a:xfrm>
          <a:off x="4743450" y="51796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77" name="Text Box 15">
          <a:extLst>
            <a:ext uri="{FF2B5EF4-FFF2-40B4-BE49-F238E27FC236}">
              <a16:creationId xmlns:a16="http://schemas.microsoft.com/office/drawing/2014/main" id="{2A219EDE-ABD6-4B11-9D61-3A59FC9625F3}"/>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78" name="Text Box 15">
          <a:extLst>
            <a:ext uri="{FF2B5EF4-FFF2-40B4-BE49-F238E27FC236}">
              <a16:creationId xmlns:a16="http://schemas.microsoft.com/office/drawing/2014/main" id="{894B636F-B8C6-4DCF-979F-53F3EDA6B035}"/>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479" name="Text Box 15">
          <a:extLst>
            <a:ext uri="{FF2B5EF4-FFF2-40B4-BE49-F238E27FC236}">
              <a16:creationId xmlns:a16="http://schemas.microsoft.com/office/drawing/2014/main" id="{0142D028-C778-4DEE-901E-84B387AC0FA3}"/>
            </a:ext>
          </a:extLst>
        </xdr:cNvPr>
        <xdr:cNvSpPr txBox="1">
          <a:spLocks noChangeArrowheads="1"/>
        </xdr:cNvSpPr>
      </xdr:nvSpPr>
      <xdr:spPr bwMode="auto">
        <a:xfrm>
          <a:off x="4743450" y="51796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0" name="Text Box 15">
          <a:extLst>
            <a:ext uri="{FF2B5EF4-FFF2-40B4-BE49-F238E27FC236}">
              <a16:creationId xmlns:a16="http://schemas.microsoft.com/office/drawing/2014/main" id="{F143F398-1A3C-4F4A-99F6-C64B77883CF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1" name="Text Box 15">
          <a:extLst>
            <a:ext uri="{FF2B5EF4-FFF2-40B4-BE49-F238E27FC236}">
              <a16:creationId xmlns:a16="http://schemas.microsoft.com/office/drawing/2014/main" id="{C8D27F6C-0220-435C-B167-1F652E940A26}"/>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482" name="Text Box 15">
          <a:extLst>
            <a:ext uri="{FF2B5EF4-FFF2-40B4-BE49-F238E27FC236}">
              <a16:creationId xmlns:a16="http://schemas.microsoft.com/office/drawing/2014/main" id="{0A6E0E64-BB98-4286-A98A-E332D16D179C}"/>
            </a:ext>
          </a:extLst>
        </xdr:cNvPr>
        <xdr:cNvSpPr txBox="1">
          <a:spLocks noChangeArrowheads="1"/>
        </xdr:cNvSpPr>
      </xdr:nvSpPr>
      <xdr:spPr bwMode="auto">
        <a:xfrm>
          <a:off x="4743450" y="51796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3" name="Text Box 15">
          <a:extLst>
            <a:ext uri="{FF2B5EF4-FFF2-40B4-BE49-F238E27FC236}">
              <a16:creationId xmlns:a16="http://schemas.microsoft.com/office/drawing/2014/main" id="{0D1A3C48-10BA-450A-8E97-28B4A23387B8}"/>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4" name="Text Box 15">
          <a:extLst>
            <a:ext uri="{FF2B5EF4-FFF2-40B4-BE49-F238E27FC236}">
              <a16:creationId xmlns:a16="http://schemas.microsoft.com/office/drawing/2014/main" id="{5D58ACDD-E828-4D68-977A-16FB8CA0A162}"/>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5" name="Text Box 15">
          <a:extLst>
            <a:ext uri="{FF2B5EF4-FFF2-40B4-BE49-F238E27FC236}">
              <a16:creationId xmlns:a16="http://schemas.microsoft.com/office/drawing/2014/main" id="{55E8812B-FC6A-4CC0-9033-B13C87BB240D}"/>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6" name="Text Box 15">
          <a:extLst>
            <a:ext uri="{FF2B5EF4-FFF2-40B4-BE49-F238E27FC236}">
              <a16:creationId xmlns:a16="http://schemas.microsoft.com/office/drawing/2014/main" id="{5F12A6FA-C3F9-4BDA-BE45-8AB5E4F0F205}"/>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7" name="Text Box 15">
          <a:extLst>
            <a:ext uri="{FF2B5EF4-FFF2-40B4-BE49-F238E27FC236}">
              <a16:creationId xmlns:a16="http://schemas.microsoft.com/office/drawing/2014/main" id="{0E080774-A4CE-4AE8-A3EC-59944A02142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8" name="Text Box 15">
          <a:extLst>
            <a:ext uri="{FF2B5EF4-FFF2-40B4-BE49-F238E27FC236}">
              <a16:creationId xmlns:a16="http://schemas.microsoft.com/office/drawing/2014/main" id="{90B13595-656B-4008-93FB-8C36D113E13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9" name="Text Box 15">
          <a:extLst>
            <a:ext uri="{FF2B5EF4-FFF2-40B4-BE49-F238E27FC236}">
              <a16:creationId xmlns:a16="http://schemas.microsoft.com/office/drawing/2014/main" id="{32A317E2-3A5B-4EA8-91BC-81E7FB9083F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0" name="Text Box 15">
          <a:extLst>
            <a:ext uri="{FF2B5EF4-FFF2-40B4-BE49-F238E27FC236}">
              <a16:creationId xmlns:a16="http://schemas.microsoft.com/office/drawing/2014/main" id="{E257E98D-1D93-4197-B2ED-3AC22E67BD0C}"/>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1" name="Text Box 15">
          <a:extLst>
            <a:ext uri="{FF2B5EF4-FFF2-40B4-BE49-F238E27FC236}">
              <a16:creationId xmlns:a16="http://schemas.microsoft.com/office/drawing/2014/main" id="{7BEC1092-0074-45B7-8A9E-0B10CDE3907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2" name="Text Box 15">
          <a:extLst>
            <a:ext uri="{FF2B5EF4-FFF2-40B4-BE49-F238E27FC236}">
              <a16:creationId xmlns:a16="http://schemas.microsoft.com/office/drawing/2014/main" id="{CE72CDC2-9F4F-43F6-BBA8-F6EBB7A4C8C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3" name="Text Box 15">
          <a:extLst>
            <a:ext uri="{FF2B5EF4-FFF2-40B4-BE49-F238E27FC236}">
              <a16:creationId xmlns:a16="http://schemas.microsoft.com/office/drawing/2014/main" id="{9392AE7A-7968-4759-9E8E-43DACB0C98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4" name="Text Box 15">
          <a:extLst>
            <a:ext uri="{FF2B5EF4-FFF2-40B4-BE49-F238E27FC236}">
              <a16:creationId xmlns:a16="http://schemas.microsoft.com/office/drawing/2014/main" id="{5CA5D309-EBD9-4CB0-88BE-BAD05899C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5" name="Text Box 15">
          <a:extLst>
            <a:ext uri="{FF2B5EF4-FFF2-40B4-BE49-F238E27FC236}">
              <a16:creationId xmlns:a16="http://schemas.microsoft.com/office/drawing/2014/main" id="{BEA2963F-AA18-4B2A-A61D-F1D9C10B40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6" name="Text Box 15">
          <a:extLst>
            <a:ext uri="{FF2B5EF4-FFF2-40B4-BE49-F238E27FC236}">
              <a16:creationId xmlns:a16="http://schemas.microsoft.com/office/drawing/2014/main" id="{15C1F997-E072-472A-B5CB-28FAC2D21E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7" name="Text Box 15">
          <a:extLst>
            <a:ext uri="{FF2B5EF4-FFF2-40B4-BE49-F238E27FC236}">
              <a16:creationId xmlns:a16="http://schemas.microsoft.com/office/drawing/2014/main" id="{F85F5B2C-F36A-43B7-8326-1766DFB13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8" name="Text Box 15">
          <a:extLst>
            <a:ext uri="{FF2B5EF4-FFF2-40B4-BE49-F238E27FC236}">
              <a16:creationId xmlns:a16="http://schemas.microsoft.com/office/drawing/2014/main" id="{16A4DDFC-549B-4FF3-95EC-D400F9D46E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9" name="Text Box 15">
          <a:extLst>
            <a:ext uri="{FF2B5EF4-FFF2-40B4-BE49-F238E27FC236}">
              <a16:creationId xmlns:a16="http://schemas.microsoft.com/office/drawing/2014/main" id="{9B260E9D-9C4B-4311-9591-E77DBF6183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0" name="Text Box 15">
          <a:extLst>
            <a:ext uri="{FF2B5EF4-FFF2-40B4-BE49-F238E27FC236}">
              <a16:creationId xmlns:a16="http://schemas.microsoft.com/office/drawing/2014/main" id="{8A6D844A-1F17-42FF-A28F-C97A9DD5CF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1" name="Text Box 15">
          <a:extLst>
            <a:ext uri="{FF2B5EF4-FFF2-40B4-BE49-F238E27FC236}">
              <a16:creationId xmlns:a16="http://schemas.microsoft.com/office/drawing/2014/main" id="{796771FC-34C0-4AF9-A1DA-9FE4ADF29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2" name="Text Box 15">
          <a:extLst>
            <a:ext uri="{FF2B5EF4-FFF2-40B4-BE49-F238E27FC236}">
              <a16:creationId xmlns:a16="http://schemas.microsoft.com/office/drawing/2014/main" id="{B4A1BB02-3780-41C7-864C-FAF9C1BE42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3" name="Text Box 15">
          <a:extLst>
            <a:ext uri="{FF2B5EF4-FFF2-40B4-BE49-F238E27FC236}">
              <a16:creationId xmlns:a16="http://schemas.microsoft.com/office/drawing/2014/main" id="{AE6EDF37-3983-4715-ABC1-B7D91D26E2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4" name="Text Box 15">
          <a:extLst>
            <a:ext uri="{FF2B5EF4-FFF2-40B4-BE49-F238E27FC236}">
              <a16:creationId xmlns:a16="http://schemas.microsoft.com/office/drawing/2014/main" id="{23BE94A0-1D59-4239-8DC5-2B94D38815FD}"/>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5" name="Text Box 15">
          <a:extLst>
            <a:ext uri="{FF2B5EF4-FFF2-40B4-BE49-F238E27FC236}">
              <a16:creationId xmlns:a16="http://schemas.microsoft.com/office/drawing/2014/main" id="{264E6DF6-262F-430E-8500-69202096EC6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6" name="Text Box 15">
          <a:extLst>
            <a:ext uri="{FF2B5EF4-FFF2-40B4-BE49-F238E27FC236}">
              <a16:creationId xmlns:a16="http://schemas.microsoft.com/office/drawing/2014/main" id="{8835DE40-C309-4E46-9FAD-D24F25F9EF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7" name="Text Box 15">
          <a:extLst>
            <a:ext uri="{FF2B5EF4-FFF2-40B4-BE49-F238E27FC236}">
              <a16:creationId xmlns:a16="http://schemas.microsoft.com/office/drawing/2014/main" id="{3A1A8C4B-CB9A-4FA7-89B4-2F5B05123A21}"/>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8" name="Text Box 15">
          <a:extLst>
            <a:ext uri="{FF2B5EF4-FFF2-40B4-BE49-F238E27FC236}">
              <a16:creationId xmlns:a16="http://schemas.microsoft.com/office/drawing/2014/main" id="{341ADAB2-33C1-4D4C-B889-E9137CF61EF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9" name="Text Box 15">
          <a:extLst>
            <a:ext uri="{FF2B5EF4-FFF2-40B4-BE49-F238E27FC236}">
              <a16:creationId xmlns:a16="http://schemas.microsoft.com/office/drawing/2014/main" id="{4F4DE1A8-15C2-451D-9F1E-41B722550229}"/>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510" name="Text Box 15">
          <a:extLst>
            <a:ext uri="{FF2B5EF4-FFF2-40B4-BE49-F238E27FC236}">
              <a16:creationId xmlns:a16="http://schemas.microsoft.com/office/drawing/2014/main" id="{BC9D0C14-E80D-4EC8-A1F0-D63E4C8E2445}"/>
            </a:ext>
          </a:extLst>
        </xdr:cNvPr>
        <xdr:cNvSpPr txBox="1">
          <a:spLocks noChangeArrowheads="1"/>
        </xdr:cNvSpPr>
      </xdr:nvSpPr>
      <xdr:spPr bwMode="auto">
        <a:xfrm>
          <a:off x="4743450" y="19850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1" name="Text Box 15">
          <a:extLst>
            <a:ext uri="{FF2B5EF4-FFF2-40B4-BE49-F238E27FC236}">
              <a16:creationId xmlns:a16="http://schemas.microsoft.com/office/drawing/2014/main" id="{4BEA5BB1-F9E6-44D5-9D61-6C95B7C8411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12" name="Text Box 15">
          <a:extLst>
            <a:ext uri="{FF2B5EF4-FFF2-40B4-BE49-F238E27FC236}">
              <a16:creationId xmlns:a16="http://schemas.microsoft.com/office/drawing/2014/main" id="{3760424E-9597-40BB-B464-6F6D32B2C3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3" name="Text Box 15">
          <a:extLst>
            <a:ext uri="{FF2B5EF4-FFF2-40B4-BE49-F238E27FC236}">
              <a16:creationId xmlns:a16="http://schemas.microsoft.com/office/drawing/2014/main" id="{2F09A547-F8B0-4B86-A776-9FD2384A489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4" name="Text Box 15">
          <a:extLst>
            <a:ext uri="{FF2B5EF4-FFF2-40B4-BE49-F238E27FC236}">
              <a16:creationId xmlns:a16="http://schemas.microsoft.com/office/drawing/2014/main" id="{E0A4FE38-E8DD-42F7-8985-FD486C04108F}"/>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5" name="Text Box 15">
          <a:extLst>
            <a:ext uri="{FF2B5EF4-FFF2-40B4-BE49-F238E27FC236}">
              <a16:creationId xmlns:a16="http://schemas.microsoft.com/office/drawing/2014/main" id="{91EDB080-543B-441C-97BB-532FE7486ED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6" name="Text Box 15">
          <a:extLst>
            <a:ext uri="{FF2B5EF4-FFF2-40B4-BE49-F238E27FC236}">
              <a16:creationId xmlns:a16="http://schemas.microsoft.com/office/drawing/2014/main" id="{8D983119-8366-4A7F-8055-61F0BE4BCF9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7" name="Text Box 15">
          <a:extLst>
            <a:ext uri="{FF2B5EF4-FFF2-40B4-BE49-F238E27FC236}">
              <a16:creationId xmlns:a16="http://schemas.microsoft.com/office/drawing/2014/main" id="{BB3C6C16-1F38-4C33-A900-3194A83E7DF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8" name="Text Box 15">
          <a:extLst>
            <a:ext uri="{FF2B5EF4-FFF2-40B4-BE49-F238E27FC236}">
              <a16:creationId xmlns:a16="http://schemas.microsoft.com/office/drawing/2014/main" id="{CAFCC0DE-BEF5-49FA-9284-3689EBD0804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9" name="Text Box 15">
          <a:extLst>
            <a:ext uri="{FF2B5EF4-FFF2-40B4-BE49-F238E27FC236}">
              <a16:creationId xmlns:a16="http://schemas.microsoft.com/office/drawing/2014/main" id="{50FB78A2-D691-412A-8A66-04A2BE26763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0" name="Text Box 15">
          <a:extLst>
            <a:ext uri="{FF2B5EF4-FFF2-40B4-BE49-F238E27FC236}">
              <a16:creationId xmlns:a16="http://schemas.microsoft.com/office/drawing/2014/main" id="{EB599985-F5BF-4366-AA26-A8C014AF200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1" name="Text Box 15">
          <a:extLst>
            <a:ext uri="{FF2B5EF4-FFF2-40B4-BE49-F238E27FC236}">
              <a16:creationId xmlns:a16="http://schemas.microsoft.com/office/drawing/2014/main" id="{6A06856B-BF13-4DB5-ACEB-1D8940DFF081}"/>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2" name="Text Box 15">
          <a:extLst>
            <a:ext uri="{FF2B5EF4-FFF2-40B4-BE49-F238E27FC236}">
              <a16:creationId xmlns:a16="http://schemas.microsoft.com/office/drawing/2014/main" id="{DBEBEC60-F018-4356-B582-47FDA6FABEC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3" name="Text Box 15">
          <a:extLst>
            <a:ext uri="{FF2B5EF4-FFF2-40B4-BE49-F238E27FC236}">
              <a16:creationId xmlns:a16="http://schemas.microsoft.com/office/drawing/2014/main" id="{7A5B8C07-6D36-4810-BDAA-CF96A58F9C3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4" name="Text Box 15">
          <a:extLst>
            <a:ext uri="{FF2B5EF4-FFF2-40B4-BE49-F238E27FC236}">
              <a16:creationId xmlns:a16="http://schemas.microsoft.com/office/drawing/2014/main" id="{04C405F1-2CEC-4E84-821B-010B374D5F7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5" name="Text Box 15">
          <a:extLst>
            <a:ext uri="{FF2B5EF4-FFF2-40B4-BE49-F238E27FC236}">
              <a16:creationId xmlns:a16="http://schemas.microsoft.com/office/drawing/2014/main" id="{17A94DA9-E76E-479F-9E6C-536CB722D3B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6" name="Text Box 15">
          <a:extLst>
            <a:ext uri="{FF2B5EF4-FFF2-40B4-BE49-F238E27FC236}">
              <a16:creationId xmlns:a16="http://schemas.microsoft.com/office/drawing/2014/main" id="{7E7B001F-B485-4AE7-B64F-93589E2BFCE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7" name="Text Box 15">
          <a:extLst>
            <a:ext uri="{FF2B5EF4-FFF2-40B4-BE49-F238E27FC236}">
              <a16:creationId xmlns:a16="http://schemas.microsoft.com/office/drawing/2014/main" id="{F85EE9E3-683A-4B77-860E-AFF3408F668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8" name="Text Box 15">
          <a:extLst>
            <a:ext uri="{FF2B5EF4-FFF2-40B4-BE49-F238E27FC236}">
              <a16:creationId xmlns:a16="http://schemas.microsoft.com/office/drawing/2014/main" id="{89E9019A-E08D-43B8-B27F-ECC3B1399CF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9" name="Text Box 15">
          <a:extLst>
            <a:ext uri="{FF2B5EF4-FFF2-40B4-BE49-F238E27FC236}">
              <a16:creationId xmlns:a16="http://schemas.microsoft.com/office/drawing/2014/main" id="{9F97BABF-1B52-4A2F-ABAF-19CED3F2408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0" name="Text Box 15">
          <a:extLst>
            <a:ext uri="{FF2B5EF4-FFF2-40B4-BE49-F238E27FC236}">
              <a16:creationId xmlns:a16="http://schemas.microsoft.com/office/drawing/2014/main" id="{65D0776B-4544-4573-A566-C91B1915B3F9}"/>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1" name="Text Box 15">
          <a:extLst>
            <a:ext uri="{FF2B5EF4-FFF2-40B4-BE49-F238E27FC236}">
              <a16:creationId xmlns:a16="http://schemas.microsoft.com/office/drawing/2014/main" id="{02F59F20-F560-4C57-BF40-23E6A022320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2" name="Text Box 15">
          <a:extLst>
            <a:ext uri="{FF2B5EF4-FFF2-40B4-BE49-F238E27FC236}">
              <a16:creationId xmlns:a16="http://schemas.microsoft.com/office/drawing/2014/main" id="{D32D8C3B-17C4-4B54-978B-A1227330D73C}"/>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3" name="Text Box 15">
          <a:extLst>
            <a:ext uri="{FF2B5EF4-FFF2-40B4-BE49-F238E27FC236}">
              <a16:creationId xmlns:a16="http://schemas.microsoft.com/office/drawing/2014/main" id="{868D4F31-9772-471C-B88C-60AAECBBD58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4" name="Text Box 15">
          <a:extLst>
            <a:ext uri="{FF2B5EF4-FFF2-40B4-BE49-F238E27FC236}">
              <a16:creationId xmlns:a16="http://schemas.microsoft.com/office/drawing/2014/main" id="{ADF782FA-2E27-498B-BC38-B80CD32586BC}"/>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5" name="Text Box 15">
          <a:extLst>
            <a:ext uri="{FF2B5EF4-FFF2-40B4-BE49-F238E27FC236}">
              <a16:creationId xmlns:a16="http://schemas.microsoft.com/office/drawing/2014/main" id="{EB7DCC78-FF03-4A7D-9BDF-15098BC862FA}"/>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6" name="Text Box 15">
          <a:extLst>
            <a:ext uri="{FF2B5EF4-FFF2-40B4-BE49-F238E27FC236}">
              <a16:creationId xmlns:a16="http://schemas.microsoft.com/office/drawing/2014/main" id="{5B37CB9F-200F-408A-A1F8-E4325C86F340}"/>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7" name="Text Box 15">
          <a:extLst>
            <a:ext uri="{FF2B5EF4-FFF2-40B4-BE49-F238E27FC236}">
              <a16:creationId xmlns:a16="http://schemas.microsoft.com/office/drawing/2014/main" id="{0395E9AE-02E0-48F8-95EA-A1A96792BB90}"/>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8" name="Text Box 15">
          <a:extLst>
            <a:ext uri="{FF2B5EF4-FFF2-40B4-BE49-F238E27FC236}">
              <a16:creationId xmlns:a16="http://schemas.microsoft.com/office/drawing/2014/main" id="{F037D9AC-9BF3-4370-8DBD-38C7821C9FE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9" name="Text Box 15">
          <a:extLst>
            <a:ext uri="{FF2B5EF4-FFF2-40B4-BE49-F238E27FC236}">
              <a16:creationId xmlns:a16="http://schemas.microsoft.com/office/drawing/2014/main" id="{DB5A290F-EF7F-43A6-9DE2-5C35B0BADC9A}"/>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540" name="Text Box 15">
          <a:extLst>
            <a:ext uri="{FF2B5EF4-FFF2-40B4-BE49-F238E27FC236}">
              <a16:creationId xmlns:a16="http://schemas.microsoft.com/office/drawing/2014/main" id="{8F46E14C-ABA5-4392-A128-2D647E044039}"/>
            </a:ext>
          </a:extLst>
        </xdr:cNvPr>
        <xdr:cNvSpPr txBox="1">
          <a:spLocks noChangeArrowheads="1"/>
        </xdr:cNvSpPr>
      </xdr:nvSpPr>
      <xdr:spPr bwMode="auto">
        <a:xfrm>
          <a:off x="4743450" y="20593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1" name="Text Box 15">
          <a:extLst>
            <a:ext uri="{FF2B5EF4-FFF2-40B4-BE49-F238E27FC236}">
              <a16:creationId xmlns:a16="http://schemas.microsoft.com/office/drawing/2014/main" id="{D9EFF57F-E222-483B-BCE0-23BECE68FC7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42" name="Text Box 15">
          <a:extLst>
            <a:ext uri="{FF2B5EF4-FFF2-40B4-BE49-F238E27FC236}">
              <a16:creationId xmlns:a16="http://schemas.microsoft.com/office/drawing/2014/main" id="{93B983E7-456E-4A45-89A9-1B309CE4CB96}"/>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3" name="Text Box 15">
          <a:extLst>
            <a:ext uri="{FF2B5EF4-FFF2-40B4-BE49-F238E27FC236}">
              <a16:creationId xmlns:a16="http://schemas.microsoft.com/office/drawing/2014/main" id="{BE162B6D-68C2-4A9B-8831-92F6155AE57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4" name="Text Box 15">
          <a:extLst>
            <a:ext uri="{FF2B5EF4-FFF2-40B4-BE49-F238E27FC236}">
              <a16:creationId xmlns:a16="http://schemas.microsoft.com/office/drawing/2014/main" id="{91EA3CF2-1430-4714-A72A-9DA58F4CE1C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5" name="Text Box 15">
          <a:extLst>
            <a:ext uri="{FF2B5EF4-FFF2-40B4-BE49-F238E27FC236}">
              <a16:creationId xmlns:a16="http://schemas.microsoft.com/office/drawing/2014/main" id="{60BCC337-9DC7-4BC2-9B59-2B422F2A3E0F}"/>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6" name="Text Box 15">
          <a:extLst>
            <a:ext uri="{FF2B5EF4-FFF2-40B4-BE49-F238E27FC236}">
              <a16:creationId xmlns:a16="http://schemas.microsoft.com/office/drawing/2014/main" id="{279E891A-A5E1-4F15-B9DF-DEDE5E29E122}"/>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7" name="Text Box 15">
          <a:extLst>
            <a:ext uri="{FF2B5EF4-FFF2-40B4-BE49-F238E27FC236}">
              <a16:creationId xmlns:a16="http://schemas.microsoft.com/office/drawing/2014/main" id="{C6C71BC0-3315-4CEB-81E7-D5E7341BAC39}"/>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8" name="Text Box 15">
          <a:extLst>
            <a:ext uri="{FF2B5EF4-FFF2-40B4-BE49-F238E27FC236}">
              <a16:creationId xmlns:a16="http://schemas.microsoft.com/office/drawing/2014/main" id="{56DB84C7-53B3-4390-8766-586F5CB7CEF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9" name="Text Box 15">
          <a:extLst>
            <a:ext uri="{FF2B5EF4-FFF2-40B4-BE49-F238E27FC236}">
              <a16:creationId xmlns:a16="http://schemas.microsoft.com/office/drawing/2014/main" id="{97D397AD-7AF5-4087-86D8-E7B5D895F645}"/>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0" name="Text Box 15">
          <a:extLst>
            <a:ext uri="{FF2B5EF4-FFF2-40B4-BE49-F238E27FC236}">
              <a16:creationId xmlns:a16="http://schemas.microsoft.com/office/drawing/2014/main" id="{8AD86B99-32FC-4BAF-A31B-020B90F7DBC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1" name="Text Box 15">
          <a:extLst>
            <a:ext uri="{FF2B5EF4-FFF2-40B4-BE49-F238E27FC236}">
              <a16:creationId xmlns:a16="http://schemas.microsoft.com/office/drawing/2014/main" id="{CC093BB3-E72B-49EE-A3CE-B617808EF1E6}"/>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2" name="Text Box 15">
          <a:extLst>
            <a:ext uri="{FF2B5EF4-FFF2-40B4-BE49-F238E27FC236}">
              <a16:creationId xmlns:a16="http://schemas.microsoft.com/office/drawing/2014/main" id="{B64B8351-177C-4A58-9A3A-748C3F8D17E1}"/>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3" name="Text Box 15">
          <a:extLst>
            <a:ext uri="{FF2B5EF4-FFF2-40B4-BE49-F238E27FC236}">
              <a16:creationId xmlns:a16="http://schemas.microsoft.com/office/drawing/2014/main" id="{6DF10E1D-7740-43EE-A967-73DE6080164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4" name="Text Box 15">
          <a:extLst>
            <a:ext uri="{FF2B5EF4-FFF2-40B4-BE49-F238E27FC236}">
              <a16:creationId xmlns:a16="http://schemas.microsoft.com/office/drawing/2014/main" id="{5F1B0017-7C62-43CF-8CF1-6AC63D87841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5" name="Text Box 15">
          <a:extLst>
            <a:ext uri="{FF2B5EF4-FFF2-40B4-BE49-F238E27FC236}">
              <a16:creationId xmlns:a16="http://schemas.microsoft.com/office/drawing/2014/main" id="{DA4B94BE-E2C2-4118-8B38-CCC1F40291E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6" name="Text Box 15">
          <a:extLst>
            <a:ext uri="{FF2B5EF4-FFF2-40B4-BE49-F238E27FC236}">
              <a16:creationId xmlns:a16="http://schemas.microsoft.com/office/drawing/2014/main" id="{553C7CE1-ECE0-4F01-923A-5D2C5C4C1657}"/>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7" name="Text Box 15">
          <a:extLst>
            <a:ext uri="{FF2B5EF4-FFF2-40B4-BE49-F238E27FC236}">
              <a16:creationId xmlns:a16="http://schemas.microsoft.com/office/drawing/2014/main" id="{D41F606E-3A3B-42B5-8345-BF610243A6BD}"/>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8" name="Text Box 15">
          <a:extLst>
            <a:ext uri="{FF2B5EF4-FFF2-40B4-BE49-F238E27FC236}">
              <a16:creationId xmlns:a16="http://schemas.microsoft.com/office/drawing/2014/main" id="{F775C643-EDB1-4011-942B-A9F6A1E85133}"/>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9" name="Text Box 15">
          <a:extLst>
            <a:ext uri="{FF2B5EF4-FFF2-40B4-BE49-F238E27FC236}">
              <a16:creationId xmlns:a16="http://schemas.microsoft.com/office/drawing/2014/main" id="{59D0428D-08B4-4AD2-8746-9C19AE75ED8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0" name="Text Box 15">
          <a:extLst>
            <a:ext uri="{FF2B5EF4-FFF2-40B4-BE49-F238E27FC236}">
              <a16:creationId xmlns:a16="http://schemas.microsoft.com/office/drawing/2014/main" id="{6B3FFF53-DDD3-4235-B5B7-656865A6A68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1" name="Text Box 15">
          <a:extLst>
            <a:ext uri="{FF2B5EF4-FFF2-40B4-BE49-F238E27FC236}">
              <a16:creationId xmlns:a16="http://schemas.microsoft.com/office/drawing/2014/main" id="{36167FAD-0190-400F-B45C-05983F3604A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2" name="Text Box 15">
          <a:extLst>
            <a:ext uri="{FF2B5EF4-FFF2-40B4-BE49-F238E27FC236}">
              <a16:creationId xmlns:a16="http://schemas.microsoft.com/office/drawing/2014/main" id="{B99B4AA4-37BA-4D40-B2A1-4B7B0ADB136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3" name="Text Box 15">
          <a:extLst>
            <a:ext uri="{FF2B5EF4-FFF2-40B4-BE49-F238E27FC236}">
              <a16:creationId xmlns:a16="http://schemas.microsoft.com/office/drawing/2014/main" id="{974B88BA-7C50-4BD1-A298-E47FFF0F95D8}"/>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4" name="Text Box 15">
          <a:extLst>
            <a:ext uri="{FF2B5EF4-FFF2-40B4-BE49-F238E27FC236}">
              <a16:creationId xmlns:a16="http://schemas.microsoft.com/office/drawing/2014/main" id="{7BF6146C-2753-43FC-AEB0-2358645B573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5" name="Text Box 15">
          <a:extLst>
            <a:ext uri="{FF2B5EF4-FFF2-40B4-BE49-F238E27FC236}">
              <a16:creationId xmlns:a16="http://schemas.microsoft.com/office/drawing/2014/main" id="{EC9A3B65-3B24-418B-8922-B4D14D2B2F8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6" name="Text Box 15">
          <a:extLst>
            <a:ext uri="{FF2B5EF4-FFF2-40B4-BE49-F238E27FC236}">
              <a16:creationId xmlns:a16="http://schemas.microsoft.com/office/drawing/2014/main" id="{4A27E797-F5DF-4210-B9F0-2BC755C747F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7" name="Text Box 15">
          <a:extLst>
            <a:ext uri="{FF2B5EF4-FFF2-40B4-BE49-F238E27FC236}">
              <a16:creationId xmlns:a16="http://schemas.microsoft.com/office/drawing/2014/main" id="{F6509F4D-9DE1-4154-A690-F78E2002556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8" name="Text Box 15">
          <a:extLst>
            <a:ext uri="{FF2B5EF4-FFF2-40B4-BE49-F238E27FC236}">
              <a16:creationId xmlns:a16="http://schemas.microsoft.com/office/drawing/2014/main" id="{CAE709D1-6BB8-4CF8-9E13-454F2B60292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9" name="Text Box 15">
          <a:extLst>
            <a:ext uri="{FF2B5EF4-FFF2-40B4-BE49-F238E27FC236}">
              <a16:creationId xmlns:a16="http://schemas.microsoft.com/office/drawing/2014/main" id="{7A2F7B59-A1D8-4A9F-923B-4D3561D9FBC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0" name="Text Box 15">
          <a:extLst>
            <a:ext uri="{FF2B5EF4-FFF2-40B4-BE49-F238E27FC236}">
              <a16:creationId xmlns:a16="http://schemas.microsoft.com/office/drawing/2014/main" id="{68634A70-3B24-482E-92F7-A710B690DAA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1" name="Text Box 15">
          <a:extLst>
            <a:ext uri="{FF2B5EF4-FFF2-40B4-BE49-F238E27FC236}">
              <a16:creationId xmlns:a16="http://schemas.microsoft.com/office/drawing/2014/main" id="{125B7664-8879-415C-BE51-7820456ED90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2" name="Text Box 15">
          <a:extLst>
            <a:ext uri="{FF2B5EF4-FFF2-40B4-BE49-F238E27FC236}">
              <a16:creationId xmlns:a16="http://schemas.microsoft.com/office/drawing/2014/main" id="{9615DF8D-820A-4AEC-9C28-D0EF9380FFD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3" name="Text Box 15">
          <a:extLst>
            <a:ext uri="{FF2B5EF4-FFF2-40B4-BE49-F238E27FC236}">
              <a16:creationId xmlns:a16="http://schemas.microsoft.com/office/drawing/2014/main" id="{D2DB0C93-16E3-4666-8A3A-2F44749DC0A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4" name="Text Box 15">
          <a:extLst>
            <a:ext uri="{FF2B5EF4-FFF2-40B4-BE49-F238E27FC236}">
              <a16:creationId xmlns:a16="http://schemas.microsoft.com/office/drawing/2014/main" id="{83CD50EF-DFCE-4155-914A-773611129EA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5" name="Text Box 15">
          <a:extLst>
            <a:ext uri="{FF2B5EF4-FFF2-40B4-BE49-F238E27FC236}">
              <a16:creationId xmlns:a16="http://schemas.microsoft.com/office/drawing/2014/main" id="{317ED214-CBA0-4046-8CF0-7678850E337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6" name="Text Box 15">
          <a:extLst>
            <a:ext uri="{FF2B5EF4-FFF2-40B4-BE49-F238E27FC236}">
              <a16:creationId xmlns:a16="http://schemas.microsoft.com/office/drawing/2014/main" id="{F22A9BAA-D69C-46A0-A45D-3E5840D4F78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7" name="Text Box 15">
          <a:extLst>
            <a:ext uri="{FF2B5EF4-FFF2-40B4-BE49-F238E27FC236}">
              <a16:creationId xmlns:a16="http://schemas.microsoft.com/office/drawing/2014/main" id="{159D747E-5814-47E4-A293-29AB675A7BA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8" name="Text Box 15">
          <a:extLst>
            <a:ext uri="{FF2B5EF4-FFF2-40B4-BE49-F238E27FC236}">
              <a16:creationId xmlns:a16="http://schemas.microsoft.com/office/drawing/2014/main" id="{FAA486AD-FBC0-4693-8D67-6D806253D55D}"/>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9" name="Text Box 15">
          <a:extLst>
            <a:ext uri="{FF2B5EF4-FFF2-40B4-BE49-F238E27FC236}">
              <a16:creationId xmlns:a16="http://schemas.microsoft.com/office/drawing/2014/main" id="{F9AF5AC4-D0EF-4094-BDA7-C73A3644544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0" name="Text Box 15">
          <a:extLst>
            <a:ext uri="{FF2B5EF4-FFF2-40B4-BE49-F238E27FC236}">
              <a16:creationId xmlns:a16="http://schemas.microsoft.com/office/drawing/2014/main" id="{E7936CB0-C7B2-4828-B011-050C3B4D9391}"/>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1" name="Text Box 15">
          <a:extLst>
            <a:ext uri="{FF2B5EF4-FFF2-40B4-BE49-F238E27FC236}">
              <a16:creationId xmlns:a16="http://schemas.microsoft.com/office/drawing/2014/main" id="{84707048-02EC-41ED-8F8A-72AFD11AE9A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2" name="Text Box 15">
          <a:extLst>
            <a:ext uri="{FF2B5EF4-FFF2-40B4-BE49-F238E27FC236}">
              <a16:creationId xmlns:a16="http://schemas.microsoft.com/office/drawing/2014/main" id="{C27C47DA-BEE7-43D8-A6F7-15190EF768F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3" name="Text Box 15">
          <a:extLst>
            <a:ext uri="{FF2B5EF4-FFF2-40B4-BE49-F238E27FC236}">
              <a16:creationId xmlns:a16="http://schemas.microsoft.com/office/drawing/2014/main" id="{6BADA422-8AA0-41BB-BDA5-7B530BC4F67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4" name="Text Box 15">
          <a:extLst>
            <a:ext uri="{FF2B5EF4-FFF2-40B4-BE49-F238E27FC236}">
              <a16:creationId xmlns:a16="http://schemas.microsoft.com/office/drawing/2014/main" id="{53BD8537-1F28-4C67-B099-97DFA9B4AFD8}"/>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5" name="Text Box 15">
          <a:extLst>
            <a:ext uri="{FF2B5EF4-FFF2-40B4-BE49-F238E27FC236}">
              <a16:creationId xmlns:a16="http://schemas.microsoft.com/office/drawing/2014/main" id="{8D441BF6-A5C8-4F94-8C08-87029DB0DDD4}"/>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6" name="Text Box 15">
          <a:extLst>
            <a:ext uri="{FF2B5EF4-FFF2-40B4-BE49-F238E27FC236}">
              <a16:creationId xmlns:a16="http://schemas.microsoft.com/office/drawing/2014/main" id="{FCE1F7DF-0C97-429D-AD5B-429A8DF6731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7" name="Text Box 15">
          <a:extLst>
            <a:ext uri="{FF2B5EF4-FFF2-40B4-BE49-F238E27FC236}">
              <a16:creationId xmlns:a16="http://schemas.microsoft.com/office/drawing/2014/main" id="{57321193-6E8F-4228-8398-56877D27372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25</xdr:col>
      <xdr:colOff>0</xdr:colOff>
      <xdr:row>26</xdr:row>
      <xdr:rowOff>128588</xdr:rowOff>
    </xdr:from>
    <xdr:to>
      <xdr:col>25</xdr:col>
      <xdr:colOff>0</xdr:colOff>
      <xdr:row>29</xdr:row>
      <xdr:rowOff>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28</xdr:row>
      <xdr:rowOff>0</xdr:rowOff>
    </xdr:from>
    <xdr:to>
      <xdr:col>25</xdr:col>
      <xdr:colOff>0</xdr:colOff>
      <xdr:row>29</xdr:row>
      <xdr:rowOff>0</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BENAVIDES%20SALAS/Dropbox/VICTOR%20BENAVIDES/GOBERNACION%202018/PRODUCTOS/F-ES-05%20MAPA%20DE%20RIESGOS%20V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DE CAMBIOS"/>
      <sheetName val="CONTEXTO E IDENTIFICACIÓN"/>
      <sheetName val="ANALISIS"/>
      <sheetName val="VALORACIÓN DEL RIESGO"/>
      <sheetName val="MAPA DE RIESGOS"/>
      <sheetName val="DEFINICIONES "/>
    </sheetNames>
    <sheetDataSet>
      <sheetData sheetId="0"/>
      <sheetData sheetId="1"/>
      <sheetData sheetId="2"/>
      <sheetData sheetId="3"/>
      <sheetData sheetId="4"/>
      <sheetData sheetId="5"/>
    </sheetDataSet>
  </externalBook>
</externalLink>
</file>

<file path=xl/tables/table1.xml><?xml version="1.0" encoding="utf-8"?>
<table xmlns="http://schemas.openxmlformats.org/spreadsheetml/2006/main" id="1" name="Tabla1" displayName="Tabla1" ref="F8:K28" totalsRowShown="0" headerRowDxfId="122" tableBorderDxfId="121" headerRowCellStyle="Normal 2">
  <autoFilter ref="F8:K28"/>
  <tableColumns count="6">
    <tableColumn id="2" name="TIPOLOGÍA" dataDxfId="120" dataCellStyle="Normal 2"/>
    <tableColumn id="3" name="¿QUÉ? _x000a_IMPACTO" dataDxfId="119" dataCellStyle="Normal 2"/>
    <tableColumn id="4" name="¿CÓMO?_x000a_CAUSA INMEDIATA _x000a_(Iniciar con la palabra _x000a_por)" dataDxfId="118" dataCellStyle="Normal 2"/>
    <tableColumn id="5" name="¿PORQUÉ?_x000a_CAUSA RAÍZ_x000a_(Iniciar con _x000a_debido a/a causa de)" dataDxfId="117" dataCellStyle="Normal 2"/>
    <tableColumn id="6" name="DESCRIPCIÓN DEL RIESGO" dataDxfId="116">
      <calculatedColumnFormula>(CONCATENATE(Tabla1[[#This Row],[¿QUÉ? 
IMPACTO]]," ","por",Tabla1[[#This Row],[¿CÓMO?
CAUSA INMEDIATA 
(Iniciar con la palabra 
por)]]," ","a causa de"," ",Tabla1[[#This Row],[¿PORQUÉ?
CAUSA RAÍZ
(Iniciar con 
debido a/a causa de)]]))</calculatedColumnFormula>
    </tableColumn>
    <tableColumn id="1" name="SUB CAUSAS (Si aplica)" dataDxfId="115" dataCellStyle="Normal 2"/>
  </tableColumns>
  <tableStyleInfo showFirstColumn="0" showLastColumn="0" showRowStripes="1" showColumnStripes="0"/>
</table>
</file>

<file path=xl/tables/table2.xml><?xml version="1.0" encoding="utf-8"?>
<table xmlns="http://schemas.openxmlformats.org/spreadsheetml/2006/main" id="6" name="Tabla6" displayName="Tabla6" ref="A31:E35" totalsRowShown="0" headerRowDxfId="114" dataDxfId="113">
  <autoFilter ref="A31:E35"/>
  <tableColumns count="5">
    <tableColumn id="1" name="Gestión" dataDxfId="112"/>
    <tableColumn id="2" name="Fiscal" dataDxfId="111"/>
    <tableColumn id="3" name="Seguridad_Información" dataDxfId="110"/>
    <tableColumn id="4" name="Integridad_Pública_Corrupción" dataDxfId="109"/>
    <tableColumn id="5" name="Integridad_Pública_LA_FT_FP" dataDxfId="108"/>
  </tableColumns>
  <tableStyleInfo name="TableStyleLight9" showFirstColumn="0" showLastColumn="0" showRowStripes="1" showColumnStripes="0"/>
</table>
</file>

<file path=xl/tables/table3.xml><?xml version="1.0" encoding="utf-8"?>
<table xmlns="http://schemas.openxmlformats.org/spreadsheetml/2006/main" id="2" name="Tabla2" displayName="Tabla2" ref="A38:F47" totalsRowShown="0" headerRowDxfId="107" dataDxfId="106">
  <autoFilter ref="A38:F47"/>
  <tableColumns count="6">
    <tableColumn id="1" name="Ejecución_administración_de_procesos" dataDxfId="105"/>
    <tableColumn id="2" name="Transacción_u_Operación_aplica_para_LA_FT_FP" dataDxfId="104"/>
    <tableColumn id="3" name="Talento_Humano" dataDxfId="103"/>
    <tableColumn id="4" name="Tecnología" dataDxfId="102"/>
    <tableColumn id="5" name="Infraestructura" dataDxfId="101"/>
    <tableColumn id="6" name="Evento_externo" dataDxfId="100"/>
  </tableColumns>
  <tableStyleInfo name="TableStyleLight16" showFirstColumn="0" showLastColumn="0" showRowStripes="1" showColumnStripes="0"/>
</table>
</file>

<file path=xl/tables/table4.xml><?xml version="1.0" encoding="utf-8"?>
<table xmlns="http://schemas.openxmlformats.org/spreadsheetml/2006/main" id="3" name="Tabla3" displayName="Tabla3" ref="H37:I43" totalsRowShown="0" headerRowDxfId="99" dataDxfId="98">
  <autoFilter ref="H37:I43"/>
  <tableColumns count="2">
    <tableColumn id="1" name="FACTOR DE RIESGO" dataDxfId="97"/>
    <tableColumn id="2" name="Descripción" dataDxfId="96"/>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1"/>
  <sheetViews>
    <sheetView zoomScale="90" zoomScaleNormal="90" workbookViewId="0">
      <selection activeCell="B9" sqref="B9:H9"/>
    </sheetView>
  </sheetViews>
  <sheetFormatPr baseColWidth="10" defaultColWidth="0" defaultRowHeight="14.25" zeroHeight="1" x14ac:dyDescent="0.2"/>
  <cols>
    <col min="1" max="1" width="2.85546875" style="288" customWidth="1"/>
    <col min="2" max="3" width="24.42578125" style="288" customWidth="1"/>
    <col min="4" max="4" width="16" style="288" customWidth="1"/>
    <col min="5" max="5" width="24.42578125" style="288" customWidth="1"/>
    <col min="6" max="6" width="27.42578125" style="288" customWidth="1"/>
    <col min="7" max="8" width="24.42578125" style="288" customWidth="1"/>
    <col min="9" max="9" width="4.28515625" style="288" customWidth="1"/>
    <col min="10" max="16384" width="11.42578125" style="288" hidden="1"/>
  </cols>
  <sheetData>
    <row r="1" spans="2:8" ht="27.75" customHeight="1" x14ac:dyDescent="0.2">
      <c r="B1" s="398"/>
      <c r="C1" s="404" t="s">
        <v>385</v>
      </c>
      <c r="D1" s="404"/>
      <c r="E1" s="404"/>
      <c r="F1" s="404"/>
      <c r="G1" s="404"/>
      <c r="H1" s="405"/>
    </row>
    <row r="2" spans="2:8" ht="26.25" customHeight="1" x14ac:dyDescent="0.25">
      <c r="B2" s="399"/>
      <c r="C2" s="401" t="s">
        <v>392</v>
      </c>
      <c r="D2" s="402"/>
      <c r="E2" s="402"/>
      <c r="F2" s="402"/>
      <c r="G2" s="403"/>
      <c r="H2" s="380"/>
    </row>
    <row r="3" spans="2:8" ht="24" customHeight="1" thickBot="1" x14ac:dyDescent="0.25">
      <c r="B3" s="400"/>
      <c r="C3" s="406" t="s">
        <v>386</v>
      </c>
      <c r="D3" s="406"/>
      <c r="E3" s="406"/>
      <c r="F3" s="406"/>
      <c r="G3" s="406"/>
      <c r="H3" s="407"/>
    </row>
    <row r="4" spans="2:8" ht="18" x14ac:dyDescent="0.2">
      <c r="B4" s="408" t="s">
        <v>0</v>
      </c>
      <c r="C4" s="409"/>
      <c r="D4" s="409"/>
      <c r="E4" s="409"/>
      <c r="F4" s="409"/>
      <c r="G4" s="409"/>
      <c r="H4" s="410"/>
    </row>
    <row r="5" spans="2:8" x14ac:dyDescent="0.2">
      <c r="B5" s="289"/>
      <c r="C5" s="290"/>
      <c r="D5" s="290"/>
      <c r="E5" s="290"/>
      <c r="F5" s="290"/>
      <c r="G5" s="290"/>
      <c r="H5" s="291"/>
    </row>
    <row r="6" spans="2:8" ht="63" customHeight="1" x14ac:dyDescent="0.2">
      <c r="B6" s="411" t="s">
        <v>326</v>
      </c>
      <c r="C6" s="412"/>
      <c r="D6" s="412"/>
      <c r="E6" s="412"/>
      <c r="F6" s="412"/>
      <c r="G6" s="412"/>
      <c r="H6" s="413"/>
    </row>
    <row r="7" spans="2:8" ht="60.75" customHeight="1" x14ac:dyDescent="0.2">
      <c r="B7" s="414"/>
      <c r="C7" s="415"/>
      <c r="D7" s="415"/>
      <c r="E7" s="415"/>
      <c r="F7" s="415"/>
      <c r="G7" s="415"/>
      <c r="H7" s="416"/>
    </row>
    <row r="8" spans="2:8" ht="15" x14ac:dyDescent="0.2">
      <c r="B8" s="417" t="s">
        <v>1</v>
      </c>
      <c r="C8" s="418"/>
      <c r="D8" s="418"/>
      <c r="E8" s="418"/>
      <c r="F8" s="418"/>
      <c r="G8" s="418"/>
      <c r="H8" s="419"/>
    </row>
    <row r="9" spans="2:8" ht="127.5" customHeight="1" x14ac:dyDescent="0.2">
      <c r="B9" s="420" t="s">
        <v>327</v>
      </c>
      <c r="C9" s="421"/>
      <c r="D9" s="421"/>
      <c r="E9" s="421"/>
      <c r="F9" s="421"/>
      <c r="G9" s="421"/>
      <c r="H9" s="422"/>
    </row>
    <row r="10" spans="2:8" x14ac:dyDescent="0.2">
      <c r="B10" s="292"/>
      <c r="C10" s="293"/>
      <c r="D10" s="293"/>
      <c r="E10" s="293"/>
      <c r="F10" s="293"/>
      <c r="G10" s="293"/>
      <c r="H10" s="294"/>
    </row>
    <row r="11" spans="2:8" ht="30.75" customHeight="1" x14ac:dyDescent="0.2">
      <c r="B11" s="423" t="s">
        <v>348</v>
      </c>
      <c r="C11" s="424"/>
      <c r="D11" s="424"/>
      <c r="E11" s="424"/>
      <c r="F11" s="424"/>
      <c r="G11" s="424"/>
      <c r="H11" s="425"/>
    </row>
    <row r="12" spans="2:8" s="295" customFormat="1" ht="20.45" customHeight="1" x14ac:dyDescent="0.2">
      <c r="B12" s="428"/>
      <c r="C12" s="429"/>
      <c r="D12" s="429"/>
      <c r="E12" s="429"/>
      <c r="F12" s="429"/>
      <c r="G12" s="429"/>
      <c r="H12" s="430"/>
    </row>
    <row r="13" spans="2:8" ht="20.45" customHeight="1" x14ac:dyDescent="0.2">
      <c r="B13" s="417" t="s">
        <v>2</v>
      </c>
      <c r="C13" s="426"/>
      <c r="D13" s="426"/>
      <c r="E13" s="426"/>
      <c r="F13" s="426"/>
      <c r="G13" s="426"/>
      <c r="H13" s="427"/>
    </row>
    <row r="14" spans="2:8" ht="9" customHeight="1" x14ac:dyDescent="0.2">
      <c r="B14" s="417"/>
      <c r="C14" s="426"/>
      <c r="D14" s="426"/>
      <c r="E14" s="426"/>
      <c r="F14" s="426"/>
      <c r="G14" s="426"/>
      <c r="H14" s="427"/>
    </row>
    <row r="15" spans="2:8" ht="15" x14ac:dyDescent="0.2">
      <c r="B15" s="417" t="s">
        <v>3</v>
      </c>
      <c r="C15" s="426"/>
      <c r="D15" s="426"/>
      <c r="E15" s="426"/>
      <c r="F15" s="426"/>
      <c r="G15" s="426"/>
      <c r="H15" s="427"/>
    </row>
    <row r="16" spans="2:8" ht="15" x14ac:dyDescent="0.2">
      <c r="B16" s="296"/>
      <c r="C16" s="297"/>
      <c r="D16" s="297"/>
      <c r="E16" s="297"/>
      <c r="F16" s="297"/>
      <c r="G16" s="297"/>
      <c r="H16" s="298"/>
    </row>
    <row r="17" spans="2:8" ht="18.75" customHeight="1" x14ac:dyDescent="0.2">
      <c r="B17" s="417" t="s">
        <v>318</v>
      </c>
      <c r="C17" s="426"/>
      <c r="D17" s="426"/>
      <c r="E17" s="426"/>
      <c r="F17" s="426"/>
      <c r="G17" s="426"/>
      <c r="H17" s="427"/>
    </row>
    <row r="18" spans="2:8" ht="18.75" customHeight="1" x14ac:dyDescent="0.2">
      <c r="B18" s="296"/>
      <c r="C18" s="297"/>
      <c r="D18" s="297"/>
      <c r="E18" s="297"/>
      <c r="F18" s="297"/>
      <c r="G18" s="297"/>
      <c r="H18" s="298"/>
    </row>
    <row r="19" spans="2:8" ht="18.75" customHeight="1" x14ac:dyDescent="0.2">
      <c r="B19" s="417" t="s">
        <v>319</v>
      </c>
      <c r="C19" s="426"/>
      <c r="D19" s="426"/>
      <c r="E19" s="426"/>
      <c r="F19" s="426"/>
      <c r="G19" s="426"/>
      <c r="H19" s="427"/>
    </row>
    <row r="20" spans="2:8" ht="18.75" customHeight="1" thickBot="1" x14ac:dyDescent="0.25">
      <c r="B20" s="299"/>
      <c r="C20" s="300"/>
      <c r="D20" s="300"/>
      <c r="E20" s="300"/>
      <c r="F20" s="300"/>
      <c r="G20" s="300"/>
      <c r="H20" s="301"/>
    </row>
    <row r="21" spans="2:8" ht="15" thickTop="1" x14ac:dyDescent="0.2">
      <c r="B21" s="302"/>
      <c r="C21" s="435" t="s">
        <v>4</v>
      </c>
      <c r="D21" s="436"/>
      <c r="E21" s="437" t="s">
        <v>5</v>
      </c>
      <c r="F21" s="438"/>
      <c r="G21" s="303"/>
      <c r="H21" s="304"/>
    </row>
    <row r="22" spans="2:8" ht="35.25" customHeight="1" x14ac:dyDescent="0.2">
      <c r="B22" s="302"/>
      <c r="C22" s="431" t="s">
        <v>6</v>
      </c>
      <c r="D22" s="432"/>
      <c r="E22" s="433" t="s">
        <v>7</v>
      </c>
      <c r="F22" s="434"/>
      <c r="G22" s="303"/>
      <c r="H22" s="304"/>
    </row>
    <row r="23" spans="2:8" ht="17.25" customHeight="1" x14ac:dyDescent="0.2">
      <c r="B23" s="302"/>
      <c r="C23" s="431" t="s">
        <v>8</v>
      </c>
      <c r="D23" s="432"/>
      <c r="E23" s="433" t="s">
        <v>9</v>
      </c>
      <c r="F23" s="434"/>
      <c r="G23" s="303"/>
      <c r="H23" s="304"/>
    </row>
    <row r="24" spans="2:8" ht="50.25" customHeight="1" x14ac:dyDescent="0.2">
      <c r="B24" s="302"/>
      <c r="C24" s="431" t="s">
        <v>10</v>
      </c>
      <c r="D24" s="432"/>
      <c r="E24" s="433" t="s">
        <v>11</v>
      </c>
      <c r="F24" s="434"/>
      <c r="G24" s="303"/>
      <c r="H24" s="304"/>
    </row>
    <row r="25" spans="2:8" ht="42" customHeight="1" x14ac:dyDescent="0.2">
      <c r="B25" s="302"/>
      <c r="C25" s="431" t="s">
        <v>12</v>
      </c>
      <c r="D25" s="432"/>
      <c r="E25" s="433" t="s">
        <v>13</v>
      </c>
      <c r="F25" s="434"/>
      <c r="G25" s="303"/>
      <c r="H25" s="304"/>
    </row>
    <row r="26" spans="2:8" ht="77.25" customHeight="1" x14ac:dyDescent="0.2">
      <c r="B26" s="302"/>
      <c r="C26" s="431" t="s">
        <v>14</v>
      </c>
      <c r="D26" s="432"/>
      <c r="E26" s="433" t="s">
        <v>317</v>
      </c>
      <c r="F26" s="434"/>
      <c r="G26" s="303"/>
      <c r="H26" s="304"/>
    </row>
    <row r="27" spans="2:8" ht="69.75" customHeight="1" x14ac:dyDescent="0.2">
      <c r="B27" s="302"/>
      <c r="C27" s="439" t="s">
        <v>15</v>
      </c>
      <c r="D27" s="440"/>
      <c r="E27" s="441" t="s">
        <v>16</v>
      </c>
      <c r="F27" s="442"/>
      <c r="G27" s="303"/>
      <c r="H27" s="304"/>
    </row>
    <row r="28" spans="2:8" ht="69.75" customHeight="1" x14ac:dyDescent="0.2">
      <c r="B28" s="302"/>
      <c r="C28" s="439" t="s">
        <v>17</v>
      </c>
      <c r="D28" s="440"/>
      <c r="E28" s="441" t="s">
        <v>320</v>
      </c>
      <c r="F28" s="442"/>
      <c r="G28" s="303"/>
      <c r="H28" s="304"/>
    </row>
    <row r="29" spans="2:8" ht="69.75" customHeight="1" x14ac:dyDescent="0.2">
      <c r="B29" s="302"/>
      <c r="C29" s="439" t="s">
        <v>18</v>
      </c>
      <c r="D29" s="440"/>
      <c r="E29" s="441" t="s">
        <v>328</v>
      </c>
      <c r="F29" s="442"/>
      <c r="G29" s="303"/>
      <c r="H29" s="304"/>
    </row>
    <row r="30" spans="2:8" ht="111.75" customHeight="1" x14ac:dyDescent="0.2">
      <c r="B30" s="302"/>
      <c r="C30" s="439" t="s">
        <v>19</v>
      </c>
      <c r="D30" s="440"/>
      <c r="E30" s="441" t="s">
        <v>321</v>
      </c>
      <c r="F30" s="442"/>
      <c r="G30" s="303"/>
      <c r="H30" s="304"/>
    </row>
    <row r="31" spans="2:8" ht="121.5" customHeight="1" x14ac:dyDescent="0.2">
      <c r="B31" s="302"/>
      <c r="C31" s="439" t="s">
        <v>20</v>
      </c>
      <c r="D31" s="440"/>
      <c r="E31" s="441" t="s">
        <v>21</v>
      </c>
      <c r="F31" s="442"/>
      <c r="G31" s="303"/>
      <c r="H31" s="304"/>
    </row>
    <row r="32" spans="2:8" ht="42.75" customHeight="1" x14ac:dyDescent="0.2">
      <c r="B32" s="302"/>
      <c r="C32" s="439" t="s">
        <v>330</v>
      </c>
      <c r="D32" s="440"/>
      <c r="E32" s="441" t="s">
        <v>331</v>
      </c>
      <c r="F32" s="442"/>
      <c r="G32" s="303"/>
      <c r="H32" s="304"/>
    </row>
    <row r="33" spans="2:8" ht="69.75" customHeight="1" x14ac:dyDescent="0.2">
      <c r="B33" s="302"/>
      <c r="C33" s="439" t="s">
        <v>332</v>
      </c>
      <c r="D33" s="440"/>
      <c r="E33" s="441" t="s">
        <v>333</v>
      </c>
      <c r="F33" s="442"/>
      <c r="G33" s="303"/>
      <c r="H33" s="304"/>
    </row>
    <row r="34" spans="2:8" x14ac:dyDescent="0.2">
      <c r="B34" s="302"/>
      <c r="C34" s="305"/>
      <c r="D34" s="305"/>
      <c r="E34" s="306"/>
      <c r="F34" s="306"/>
      <c r="G34" s="303"/>
      <c r="H34" s="304"/>
    </row>
    <row r="35" spans="2:8" ht="15" x14ac:dyDescent="0.2">
      <c r="B35" s="417" t="s">
        <v>22</v>
      </c>
      <c r="C35" s="426"/>
      <c r="D35" s="426"/>
      <c r="E35" s="426"/>
      <c r="F35" s="426"/>
      <c r="G35" s="426"/>
      <c r="H35" s="427"/>
    </row>
    <row r="36" spans="2:8" ht="14.45" customHeight="1" thickBot="1" x14ac:dyDescent="0.25">
      <c r="B36" s="307"/>
      <c r="C36" s="308"/>
      <c r="D36" s="308"/>
      <c r="E36" s="308"/>
      <c r="F36" s="308"/>
      <c r="G36" s="308"/>
      <c r="H36" s="309"/>
    </row>
    <row r="37" spans="2:8" ht="14.45" customHeight="1" thickTop="1" x14ac:dyDescent="0.2">
      <c r="B37" s="307"/>
      <c r="C37" s="443" t="s">
        <v>4</v>
      </c>
      <c r="D37" s="444"/>
      <c r="E37" s="445" t="s">
        <v>5</v>
      </c>
      <c r="F37" s="446"/>
      <c r="G37" s="308"/>
      <c r="H37" s="309"/>
    </row>
    <row r="38" spans="2:8" ht="126" customHeight="1" x14ac:dyDescent="0.2">
      <c r="B38" s="307"/>
      <c r="C38" s="439" t="s">
        <v>23</v>
      </c>
      <c r="D38" s="440"/>
      <c r="E38" s="441" t="s">
        <v>334</v>
      </c>
      <c r="F38" s="442"/>
      <c r="G38" s="308"/>
      <c r="H38" s="309"/>
    </row>
    <row r="39" spans="2:8" ht="53.45" customHeight="1" x14ac:dyDescent="0.2">
      <c r="B39" s="307"/>
      <c r="C39" s="439" t="s">
        <v>24</v>
      </c>
      <c r="D39" s="440"/>
      <c r="E39" s="441" t="s">
        <v>25</v>
      </c>
      <c r="F39" s="442"/>
      <c r="G39" s="308"/>
      <c r="H39" s="309"/>
    </row>
    <row r="40" spans="2:8" ht="54" customHeight="1" x14ac:dyDescent="0.2">
      <c r="B40" s="307"/>
      <c r="C40" s="439" t="s">
        <v>26</v>
      </c>
      <c r="D40" s="440"/>
      <c r="E40" s="441" t="s">
        <v>27</v>
      </c>
      <c r="F40" s="442"/>
      <c r="G40" s="308"/>
      <c r="H40" s="309"/>
    </row>
    <row r="41" spans="2:8" ht="32.450000000000003" customHeight="1" x14ac:dyDescent="0.2">
      <c r="B41" s="307"/>
      <c r="C41" s="439" t="s">
        <v>28</v>
      </c>
      <c r="D41" s="440"/>
      <c r="E41" s="441" t="s">
        <v>29</v>
      </c>
      <c r="F41" s="442"/>
      <c r="G41" s="308"/>
      <c r="H41" s="309"/>
    </row>
    <row r="42" spans="2:8" ht="15" x14ac:dyDescent="0.2">
      <c r="B42" s="307"/>
      <c r="C42" s="308"/>
      <c r="D42" s="308"/>
      <c r="E42" s="308"/>
      <c r="F42" s="308"/>
      <c r="G42" s="308"/>
      <c r="H42" s="309"/>
    </row>
    <row r="43" spans="2:8" ht="18.75" customHeight="1" x14ac:dyDescent="0.2">
      <c r="B43" s="458" t="s">
        <v>322</v>
      </c>
      <c r="C43" s="459"/>
      <c r="D43" s="459"/>
      <c r="E43" s="459"/>
      <c r="F43" s="459"/>
      <c r="G43" s="459"/>
      <c r="H43" s="460"/>
    </row>
    <row r="44" spans="2:8" ht="18.75" customHeight="1" x14ac:dyDescent="0.2">
      <c r="B44" s="310"/>
      <c r="C44" s="311"/>
      <c r="D44" s="311"/>
      <c r="E44" s="311"/>
      <c r="F44" s="311"/>
      <c r="G44" s="311"/>
      <c r="H44" s="312"/>
    </row>
    <row r="45" spans="2:8" ht="65.25" customHeight="1" x14ac:dyDescent="0.2">
      <c r="B45" s="447" t="s">
        <v>335</v>
      </c>
      <c r="C45" s="448"/>
      <c r="D45" s="448"/>
      <c r="E45" s="448"/>
      <c r="F45" s="448"/>
      <c r="G45" s="448"/>
      <c r="H45" s="449"/>
    </row>
    <row r="46" spans="2:8" ht="18.75" customHeight="1" thickBot="1" x14ac:dyDescent="0.25">
      <c r="B46" s="299"/>
      <c r="C46" s="300"/>
      <c r="D46" s="300"/>
      <c r="E46" s="300"/>
      <c r="F46" s="300"/>
      <c r="G46" s="300"/>
      <c r="H46" s="301"/>
    </row>
    <row r="47" spans="2:8" ht="18.75" customHeight="1" thickTop="1" x14ac:dyDescent="0.2">
      <c r="B47" s="299"/>
      <c r="C47" s="443" t="s">
        <v>4</v>
      </c>
      <c r="D47" s="444"/>
      <c r="E47" s="445" t="s">
        <v>5</v>
      </c>
      <c r="F47" s="446"/>
      <c r="G47" s="300"/>
      <c r="H47" s="301"/>
    </row>
    <row r="48" spans="2:8" ht="62.25" customHeight="1" x14ac:dyDescent="0.2">
      <c r="B48" s="299"/>
      <c r="C48" s="453" t="s">
        <v>30</v>
      </c>
      <c r="D48" s="454"/>
      <c r="E48" s="441" t="s">
        <v>323</v>
      </c>
      <c r="F48" s="442"/>
      <c r="G48" s="300"/>
      <c r="H48" s="301"/>
    </row>
    <row r="49" spans="2:8" ht="54" customHeight="1" x14ac:dyDescent="0.2">
      <c r="B49" s="299"/>
      <c r="C49" s="453" t="s">
        <v>31</v>
      </c>
      <c r="D49" s="454"/>
      <c r="E49" s="441" t="s">
        <v>32</v>
      </c>
      <c r="F49" s="442"/>
      <c r="G49" s="300"/>
      <c r="H49" s="301"/>
    </row>
    <row r="50" spans="2:8" ht="64.5" customHeight="1" x14ac:dyDescent="0.2">
      <c r="B50" s="299"/>
      <c r="C50" s="453" t="s">
        <v>33</v>
      </c>
      <c r="D50" s="454"/>
      <c r="E50" s="441" t="s">
        <v>34</v>
      </c>
      <c r="F50" s="442"/>
      <c r="G50" s="300"/>
      <c r="H50" s="301"/>
    </row>
    <row r="51" spans="2:8" ht="66" customHeight="1" x14ac:dyDescent="0.2">
      <c r="B51" s="299"/>
      <c r="C51" s="453" t="s">
        <v>35</v>
      </c>
      <c r="D51" s="454"/>
      <c r="E51" s="441" t="s">
        <v>34</v>
      </c>
      <c r="F51" s="442"/>
      <c r="G51" s="300"/>
      <c r="H51" s="301"/>
    </row>
    <row r="52" spans="2:8" ht="48.75" customHeight="1" x14ac:dyDescent="0.2">
      <c r="B52" s="299"/>
      <c r="C52" s="453" t="s">
        <v>36</v>
      </c>
      <c r="D52" s="454"/>
      <c r="E52" s="441" t="s">
        <v>37</v>
      </c>
      <c r="F52" s="442"/>
      <c r="G52" s="300"/>
      <c r="H52" s="301"/>
    </row>
    <row r="53" spans="2:8" ht="49.5" customHeight="1" x14ac:dyDescent="0.2">
      <c r="B53" s="299"/>
      <c r="C53" s="453" t="s">
        <v>38</v>
      </c>
      <c r="D53" s="454"/>
      <c r="E53" s="441" t="s">
        <v>336</v>
      </c>
      <c r="F53" s="442"/>
      <c r="G53" s="300"/>
      <c r="H53" s="301"/>
    </row>
    <row r="54" spans="2:8" ht="116.25" customHeight="1" x14ac:dyDescent="0.2">
      <c r="B54" s="299"/>
      <c r="C54" s="453" t="s">
        <v>337</v>
      </c>
      <c r="D54" s="454"/>
      <c r="E54" s="441" t="s">
        <v>338</v>
      </c>
      <c r="F54" s="442"/>
      <c r="G54" s="300"/>
      <c r="H54" s="301"/>
    </row>
    <row r="55" spans="2:8" ht="29.45" customHeight="1" x14ac:dyDescent="0.2">
      <c r="B55" s="299"/>
      <c r="C55" s="453" t="s">
        <v>39</v>
      </c>
      <c r="D55" s="454"/>
      <c r="E55" s="441" t="s">
        <v>40</v>
      </c>
      <c r="F55" s="442"/>
      <c r="G55" s="300"/>
      <c r="H55" s="301"/>
    </row>
    <row r="56" spans="2:8" ht="58.5" customHeight="1" x14ac:dyDescent="0.2">
      <c r="B56" s="299"/>
      <c r="C56" s="453" t="s">
        <v>41</v>
      </c>
      <c r="D56" s="454"/>
      <c r="E56" s="441" t="s">
        <v>339</v>
      </c>
      <c r="F56" s="442"/>
      <c r="G56" s="300"/>
      <c r="H56" s="301"/>
    </row>
    <row r="57" spans="2:8" ht="54.75" customHeight="1" x14ac:dyDescent="0.2">
      <c r="B57" s="299"/>
      <c r="C57" s="453" t="s">
        <v>42</v>
      </c>
      <c r="D57" s="454"/>
      <c r="E57" s="441" t="s">
        <v>340</v>
      </c>
      <c r="F57" s="442"/>
      <c r="G57" s="300"/>
      <c r="H57" s="301"/>
    </row>
    <row r="58" spans="2:8" ht="18.75" customHeight="1" x14ac:dyDescent="0.2">
      <c r="B58" s="299"/>
      <c r="C58" s="300"/>
      <c r="D58" s="300"/>
      <c r="E58" s="300"/>
      <c r="F58" s="300"/>
      <c r="G58" s="300"/>
      <c r="H58" s="301"/>
    </row>
    <row r="59" spans="2:8" ht="18.75" customHeight="1" x14ac:dyDescent="0.2">
      <c r="B59" s="455" t="s">
        <v>324</v>
      </c>
      <c r="C59" s="456"/>
      <c r="D59" s="456"/>
      <c r="E59" s="456"/>
      <c r="F59" s="456"/>
      <c r="G59" s="456"/>
      <c r="H59" s="457"/>
    </row>
    <row r="60" spans="2:8" ht="18.75" customHeight="1" x14ac:dyDescent="0.2">
      <c r="B60" s="299"/>
      <c r="C60" s="300"/>
      <c r="D60" s="300"/>
      <c r="E60" s="300"/>
      <c r="F60" s="300"/>
      <c r="G60" s="300"/>
      <c r="H60" s="301"/>
    </row>
    <row r="61" spans="2:8" ht="18.75" customHeight="1" x14ac:dyDescent="0.2">
      <c r="B61" s="450" t="s">
        <v>325</v>
      </c>
      <c r="C61" s="451"/>
      <c r="D61" s="451"/>
      <c r="E61" s="451"/>
      <c r="F61" s="451"/>
      <c r="G61" s="451"/>
      <c r="H61" s="452"/>
    </row>
    <row r="62" spans="2:8" ht="18.75" customHeight="1" x14ac:dyDescent="0.2">
      <c r="B62" s="296"/>
      <c r="C62" s="297"/>
      <c r="D62" s="297"/>
      <c r="E62" s="297"/>
      <c r="F62" s="297"/>
      <c r="G62" s="297"/>
      <c r="H62" s="298"/>
    </row>
    <row r="63" spans="2:8" ht="30" customHeight="1" x14ac:dyDescent="0.2">
      <c r="B63" s="417" t="s">
        <v>341</v>
      </c>
      <c r="C63" s="426"/>
      <c r="D63" s="426"/>
      <c r="E63" s="426"/>
      <c r="F63" s="426"/>
      <c r="G63" s="426"/>
      <c r="H63" s="427"/>
    </row>
    <row r="64" spans="2:8" ht="18.75" customHeight="1" x14ac:dyDescent="0.2">
      <c r="B64" s="450" t="s">
        <v>342</v>
      </c>
      <c r="C64" s="451"/>
      <c r="D64" s="451"/>
      <c r="E64" s="451"/>
      <c r="F64" s="451"/>
      <c r="G64" s="451"/>
      <c r="H64" s="452"/>
    </row>
    <row r="65" spans="2:8" ht="18.75" customHeight="1" x14ac:dyDescent="0.2">
      <c r="B65" s="313"/>
      <c r="C65" s="314"/>
      <c r="D65" s="314"/>
      <c r="E65" s="314"/>
      <c r="F65" s="314"/>
      <c r="G65" s="314"/>
      <c r="H65" s="315"/>
    </row>
    <row r="66" spans="2:8" ht="54.75" customHeight="1" x14ac:dyDescent="0.2">
      <c r="B66" s="450" t="s">
        <v>343</v>
      </c>
      <c r="C66" s="451"/>
      <c r="D66" s="451"/>
      <c r="E66" s="451"/>
      <c r="F66" s="451"/>
      <c r="G66" s="451"/>
      <c r="H66" s="452"/>
    </row>
    <row r="67" spans="2:8" ht="15" thickBot="1" x14ac:dyDescent="0.25">
      <c r="B67" s="316"/>
      <c r="C67" s="317"/>
      <c r="D67" s="317"/>
      <c r="E67" s="317"/>
      <c r="F67" s="317"/>
      <c r="G67" s="317"/>
      <c r="H67" s="318"/>
    </row>
    <row r="68" spans="2:8" x14ac:dyDescent="0.2"/>
    <row r="69" spans="2:8" x14ac:dyDescent="0.2"/>
    <row r="70" spans="2:8" x14ac:dyDescent="0.2"/>
    <row r="71" spans="2:8" x14ac:dyDescent="0.2"/>
    <row r="72" spans="2:8" x14ac:dyDescent="0.2"/>
    <row r="73" spans="2:8" x14ac:dyDescent="0.2"/>
    <row r="74" spans="2:8" x14ac:dyDescent="0.2"/>
    <row r="75" spans="2:8" x14ac:dyDescent="0.2"/>
    <row r="76" spans="2:8" x14ac:dyDescent="0.2"/>
    <row r="77" spans="2:8" x14ac:dyDescent="0.2"/>
    <row r="78" spans="2:8" x14ac:dyDescent="0.2"/>
    <row r="79" spans="2:8" x14ac:dyDescent="0.2"/>
    <row r="80" spans="2:8"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sheetData>
  <sheetProtection formatCells="0" formatColumns="0" formatRows="0"/>
  <mergeCells count="81">
    <mergeCell ref="B66:H66"/>
    <mergeCell ref="C39:D39"/>
    <mergeCell ref="E39:F39"/>
    <mergeCell ref="B43:H43"/>
    <mergeCell ref="C50:D50"/>
    <mergeCell ref="E50:F50"/>
    <mergeCell ref="C51:D51"/>
    <mergeCell ref="E51:F51"/>
    <mergeCell ref="C52:D52"/>
    <mergeCell ref="E52:F52"/>
    <mergeCell ref="C56:D56"/>
    <mergeCell ref="E56:F56"/>
    <mergeCell ref="C57:D57"/>
    <mergeCell ref="E57:F57"/>
    <mergeCell ref="C53:D53"/>
    <mergeCell ref="C55:D55"/>
    <mergeCell ref="E55:F55"/>
    <mergeCell ref="B64:H64"/>
    <mergeCell ref="C47:D47"/>
    <mergeCell ref="E47:F47"/>
    <mergeCell ref="C48:D48"/>
    <mergeCell ref="E48:F48"/>
    <mergeCell ref="C54:D54"/>
    <mergeCell ref="E54:F54"/>
    <mergeCell ref="C49:D49"/>
    <mergeCell ref="E49:F49"/>
    <mergeCell ref="B59:H59"/>
    <mergeCell ref="B61:H61"/>
    <mergeCell ref="B63:H63"/>
    <mergeCell ref="C40:D40"/>
    <mergeCell ref="E40:F40"/>
    <mergeCell ref="C41:D41"/>
    <mergeCell ref="E41:F41"/>
    <mergeCell ref="E53:F53"/>
    <mergeCell ref="B45:H45"/>
    <mergeCell ref="C31:D31"/>
    <mergeCell ref="E31:F31"/>
    <mergeCell ref="C32:D32"/>
    <mergeCell ref="E32:F32"/>
    <mergeCell ref="C33:D33"/>
    <mergeCell ref="E33:F33"/>
    <mergeCell ref="C38:D38"/>
    <mergeCell ref="E38:F38"/>
    <mergeCell ref="C37:D37"/>
    <mergeCell ref="E37:F37"/>
    <mergeCell ref="B35:H35"/>
    <mergeCell ref="C27:D27"/>
    <mergeCell ref="C25:D25"/>
    <mergeCell ref="E25:F25"/>
    <mergeCell ref="C30:D30"/>
    <mergeCell ref="E27:F27"/>
    <mergeCell ref="C26:D26"/>
    <mergeCell ref="E26:F26"/>
    <mergeCell ref="E30:F30"/>
    <mergeCell ref="C29:D29"/>
    <mergeCell ref="E29:F29"/>
    <mergeCell ref="C28:D28"/>
    <mergeCell ref="E28:F28"/>
    <mergeCell ref="B17:H17"/>
    <mergeCell ref="B13:H13"/>
    <mergeCell ref="B19:H19"/>
    <mergeCell ref="B14:H14"/>
    <mergeCell ref="C24:D24"/>
    <mergeCell ref="E24:F24"/>
    <mergeCell ref="C21:D21"/>
    <mergeCell ref="E21:F21"/>
    <mergeCell ref="C22:D22"/>
    <mergeCell ref="E22:F22"/>
    <mergeCell ref="C23:D23"/>
    <mergeCell ref="E23:F23"/>
    <mergeCell ref="B6:H7"/>
    <mergeCell ref="B8:H8"/>
    <mergeCell ref="B9:H9"/>
    <mergeCell ref="B11:H11"/>
    <mergeCell ref="B15:H15"/>
    <mergeCell ref="B12:H12"/>
    <mergeCell ref="B1:B3"/>
    <mergeCell ref="C2:G2"/>
    <mergeCell ref="C1:H1"/>
    <mergeCell ref="C3:H3"/>
    <mergeCell ref="B4:H4"/>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23"/>
  <sheetViews>
    <sheetView showGridLines="0" topLeftCell="A9" zoomScale="85" zoomScaleNormal="85" workbookViewId="0">
      <selection activeCell="B20" sqref="B20"/>
    </sheetView>
  </sheetViews>
  <sheetFormatPr baseColWidth="10" defaultColWidth="0" defaultRowHeight="15" zeroHeight="1" x14ac:dyDescent="0.25"/>
  <cols>
    <col min="1" max="1" width="30.5703125" customWidth="1"/>
    <col min="2" max="2" width="29.42578125" customWidth="1"/>
    <col min="3" max="3" width="10.85546875" customWidth="1"/>
    <col min="4" max="4" width="27.42578125" customWidth="1"/>
    <col min="5" max="5" width="10.85546875" customWidth="1"/>
    <col min="6" max="6" width="14.42578125" customWidth="1"/>
    <col min="7" max="12" width="10.85546875" customWidth="1"/>
    <col min="13" max="16384" width="10.85546875" hidden="1"/>
  </cols>
  <sheetData>
    <row r="1" spans="1:11" s="3" customFormat="1" ht="37.5" customHeight="1" x14ac:dyDescent="0.2">
      <c r="A1" s="499"/>
      <c r="B1" s="560" t="str">
        <f>+'2 CONTEXTO E IDENTIFICACIÓN'!A1</f>
        <v>MAPA DE RIESGOS INTEGRAL</v>
      </c>
      <c r="C1" s="508"/>
      <c r="D1" s="509"/>
      <c r="F1" s="201" t="str">
        <f>+'2 CONTEXTO E IDENTIFICACIÓN'!$I$4</f>
        <v>Elaboración o Actualización:</v>
      </c>
      <c r="G1" s="215">
        <f>'2 CONTEXTO E IDENTIFICACIÓN'!J4</f>
        <v>0</v>
      </c>
      <c r="H1" s="13"/>
      <c r="I1" s="13"/>
    </row>
    <row r="2" spans="1:11" s="3" customFormat="1" ht="37.5" customHeight="1" x14ac:dyDescent="0.2">
      <c r="A2" s="499"/>
      <c r="B2" s="561"/>
      <c r="C2" s="39" t="str">
        <f>+'2 CONTEXTO E IDENTIFICACIÓN'!A2</f>
        <v>VERSIÓN DEL MAPA DE RIESGOS:</v>
      </c>
      <c r="D2" s="39">
        <f>'2 CONTEXTO E IDENTIFICACIÓN'!B2</f>
        <v>1</v>
      </c>
      <c r="F2" s="204" t="str">
        <f>+'2 CONTEXTO E IDENTIFICACIÓN'!$E$5</f>
        <v>Vigencia:</v>
      </c>
      <c r="G2" s="202">
        <f>'2 CONTEXTO E IDENTIFICACIÓN'!G5</f>
        <v>0</v>
      </c>
      <c r="H2" s="203" t="s">
        <v>50</v>
      </c>
      <c r="I2" s="200">
        <f>'2 CONTEXTO E IDENTIFICACIÓN'!J5</f>
        <v>46386</v>
      </c>
    </row>
    <row r="3" spans="1:11" s="3" customFormat="1" ht="8.25" customHeight="1" x14ac:dyDescent="0.2">
      <c r="A3" s="15"/>
      <c r="B3" s="15"/>
      <c r="C3" s="15"/>
      <c r="D3" s="41"/>
      <c r="F3" s="45"/>
    </row>
    <row r="4" spans="1:11" s="4" customFormat="1" ht="14.45" customHeight="1" x14ac:dyDescent="0.25">
      <c r="A4" s="20" t="s">
        <v>46</v>
      </c>
      <c r="B4" s="500" t="str">
        <f>'2 CONTEXTO E IDENTIFICACIÓN'!B4</f>
        <v>UAERMV</v>
      </c>
      <c r="C4" s="500"/>
      <c r="D4" s="500"/>
      <c r="E4" s="117"/>
      <c r="F4" s="118"/>
    </row>
    <row r="5" spans="1:11" ht="15.75" thickBot="1" x14ac:dyDescent="0.3">
      <c r="A5" s="20" t="s">
        <v>47</v>
      </c>
      <c r="B5" s="500" t="str">
        <f>'2 CONTEXTO E IDENTIFICACIÓN'!F4</f>
        <v>15. Gestión Contractual</v>
      </c>
      <c r="C5" s="501"/>
      <c r="D5" s="501"/>
    </row>
    <row r="6" spans="1:11" ht="15.75" thickBot="1" x14ac:dyDescent="0.3">
      <c r="A6" s="606" t="s">
        <v>283</v>
      </c>
      <c r="B6" s="607"/>
      <c r="C6" s="607"/>
      <c r="D6" s="607"/>
      <c r="E6" s="607"/>
      <c r="F6" s="607"/>
      <c r="G6" s="607"/>
      <c r="H6" s="607"/>
      <c r="I6" s="607"/>
      <c r="J6" s="607"/>
      <c r="K6" s="608"/>
    </row>
    <row r="7" spans="1:11" ht="6" customHeight="1" thickBot="1" x14ac:dyDescent="0.3">
      <c r="A7" s="606"/>
      <c r="B7" s="607"/>
      <c r="C7" s="607"/>
      <c r="D7" s="607"/>
      <c r="E7" s="607"/>
      <c r="F7" s="607"/>
      <c r="G7" s="607"/>
      <c r="H7" s="607"/>
      <c r="I7" s="607"/>
      <c r="J7" s="607"/>
      <c r="K7" s="608"/>
    </row>
    <row r="8" spans="1:11" ht="34.5" customHeight="1" x14ac:dyDescent="0.25">
      <c r="A8" s="609" t="s">
        <v>284</v>
      </c>
      <c r="B8" s="610"/>
      <c r="C8" s="610"/>
      <c r="D8" s="610"/>
      <c r="E8" s="610"/>
      <c r="F8" s="610"/>
      <c r="G8" s="610"/>
      <c r="H8" s="610"/>
      <c r="I8" s="610"/>
      <c r="J8" s="610"/>
      <c r="K8" s="611"/>
    </row>
    <row r="9" spans="1:11" ht="18.75" customHeight="1" x14ac:dyDescent="0.25">
      <c r="A9" s="615" t="s">
        <v>285</v>
      </c>
      <c r="B9" s="616"/>
      <c r="C9" s="616"/>
      <c r="D9" s="616"/>
      <c r="E9" s="616"/>
      <c r="F9" s="616"/>
      <c r="G9" s="616"/>
      <c r="H9" s="616"/>
      <c r="I9" s="616"/>
      <c r="J9" s="616"/>
      <c r="K9" s="617"/>
    </row>
    <row r="10" spans="1:11" ht="34.5" customHeight="1" x14ac:dyDescent="0.25">
      <c r="A10" s="612" t="s">
        <v>286</v>
      </c>
      <c r="B10" s="613"/>
      <c r="C10" s="613"/>
      <c r="D10" s="613"/>
      <c r="E10" s="613"/>
      <c r="F10" s="613"/>
      <c r="G10" s="613"/>
      <c r="H10" s="613"/>
      <c r="I10" s="613"/>
      <c r="J10" s="613"/>
      <c r="K10" s="614"/>
    </row>
    <row r="11" spans="1:11" ht="50.25" customHeight="1" thickBot="1" x14ac:dyDescent="0.3">
      <c r="A11" s="603" t="s">
        <v>287</v>
      </c>
      <c r="B11" s="604"/>
      <c r="C11" s="604"/>
      <c r="D11" s="604"/>
      <c r="E11" s="604"/>
      <c r="F11" s="604"/>
      <c r="G11" s="604"/>
      <c r="H11" s="604"/>
      <c r="I11" s="604"/>
      <c r="J11" s="604"/>
      <c r="K11" s="605"/>
    </row>
    <row r="12" spans="1:11" x14ac:dyDescent="0.25">
      <c r="A12" s="119"/>
      <c r="B12" s="119"/>
      <c r="C12" s="119"/>
      <c r="D12" s="119"/>
      <c r="E12" s="119"/>
      <c r="F12" s="119"/>
      <c r="G12" s="119"/>
      <c r="H12" s="119"/>
      <c r="I12" s="119"/>
      <c r="J12" s="119"/>
      <c r="K12" s="119"/>
    </row>
    <row r="13" spans="1:11" s="121" customFormat="1" ht="38.25" x14ac:dyDescent="0.25">
      <c r="A13" s="120"/>
      <c r="B13" s="600" t="s">
        <v>288</v>
      </c>
      <c r="C13" s="601"/>
      <c r="D13" s="602" t="s">
        <v>289</v>
      </c>
      <c r="E13" s="602"/>
      <c r="G13" s="76" t="s">
        <v>260</v>
      </c>
    </row>
    <row r="14" spans="1:11" x14ac:dyDescent="0.25">
      <c r="A14" s="122" t="s">
        <v>290</v>
      </c>
      <c r="B14" s="123">
        <f>+COUNTIF('4 MAPA CALOR INHERENTE'!$E$10:$E$29,'8 PEFIL RIESGO DEL PROCESO'!G14)</f>
        <v>0</v>
      </c>
      <c r="C14" s="124">
        <f>+B14/$B$18</f>
        <v>0</v>
      </c>
      <c r="D14" s="123">
        <f>+COUNTIF('6 MAPA CALOR RESIDUAL-TRATAMIEN'!$G$9:$G$28,'8 PEFIL RIESGO DEL PROCESO'!G14)</f>
        <v>0</v>
      </c>
      <c r="E14" s="124">
        <f>+D14/$D$18</f>
        <v>0</v>
      </c>
      <c r="G14" s="106" t="s">
        <v>258</v>
      </c>
    </row>
    <row r="15" spans="1:11" x14ac:dyDescent="0.25">
      <c r="A15" s="122" t="s">
        <v>291</v>
      </c>
      <c r="B15" s="123">
        <f>+COUNTIF('4 MAPA CALOR INHERENTE'!$E$10:$E$29,'8 PEFIL RIESGO DEL PROCESO'!G15)</f>
        <v>5</v>
      </c>
      <c r="C15" s="124">
        <f t="shared" ref="C15:C18" si="0">+B15/$B$18</f>
        <v>1</v>
      </c>
      <c r="D15" s="123">
        <f>+COUNTIF('6 MAPA CALOR RESIDUAL-TRATAMIEN'!$G$9:$G$28,'8 PEFIL RIESGO DEL PROCESO'!G15)</f>
        <v>5</v>
      </c>
      <c r="E15" s="124">
        <f t="shared" ref="E15:E18" si="1">+D15/$D$18</f>
        <v>1</v>
      </c>
      <c r="G15" s="89" t="s">
        <v>257</v>
      </c>
    </row>
    <row r="16" spans="1:11" x14ac:dyDescent="0.25">
      <c r="A16" s="122" t="s">
        <v>292</v>
      </c>
      <c r="B16" s="123">
        <f>+COUNTIF('4 MAPA CALOR INHERENTE'!$E$10:$E$29,'8 PEFIL RIESGO DEL PROCESO'!G16)</f>
        <v>0</v>
      </c>
      <c r="C16" s="124">
        <f t="shared" si="0"/>
        <v>0</v>
      </c>
      <c r="D16" s="123">
        <f>+COUNTIF('6 MAPA CALOR RESIDUAL-TRATAMIEN'!$G$9:$G$28,'8 PEFIL RIESGO DEL PROCESO'!G16)</f>
        <v>0</v>
      </c>
      <c r="E16" s="124">
        <f t="shared" si="1"/>
        <v>0</v>
      </c>
      <c r="G16" s="93" t="s">
        <v>242</v>
      </c>
    </row>
    <row r="17" spans="1:7" x14ac:dyDescent="0.25">
      <c r="A17" s="122" t="s">
        <v>293</v>
      </c>
      <c r="B17" s="123">
        <f>+COUNTIF('4 MAPA CALOR INHERENTE'!$E$10:$E$29,'8 PEFIL RIESGO DEL PROCESO'!G17)</f>
        <v>0</v>
      </c>
      <c r="C17" s="124">
        <f t="shared" si="0"/>
        <v>0</v>
      </c>
      <c r="D17" s="123">
        <f>+COUNTIF('6 MAPA CALOR RESIDUAL-TRATAMIEN'!$G$9:$G$28,'8 PEFIL RIESGO DEL PROCESO'!G17)</f>
        <v>0</v>
      </c>
      <c r="E17" s="124">
        <f t="shared" si="1"/>
        <v>0</v>
      </c>
      <c r="G17" s="97" t="s">
        <v>259</v>
      </c>
    </row>
    <row r="18" spans="1:7" x14ac:dyDescent="0.25">
      <c r="A18" s="122" t="s">
        <v>294</v>
      </c>
      <c r="B18" s="123">
        <f>+SUM(B14:B17)</f>
        <v>5</v>
      </c>
      <c r="C18" s="124">
        <f t="shared" si="0"/>
        <v>1</v>
      </c>
      <c r="D18" s="123">
        <f>+SUM(D14:D17)</f>
        <v>5</v>
      </c>
      <c r="E18" s="124">
        <f t="shared" si="1"/>
        <v>1</v>
      </c>
    </row>
    <row r="19" spans="1:7" x14ac:dyDescent="0.25"/>
    <row r="20" spans="1:7" s="125" customFormat="1" x14ac:dyDescent="0.25">
      <c r="B20" s="126" t="s">
        <v>288</v>
      </c>
      <c r="D20" s="126" t="s">
        <v>289</v>
      </c>
    </row>
    <row r="21" spans="1:7" s="125" customFormat="1" ht="41.45" customHeight="1" x14ac:dyDescent="0.25">
      <c r="B21" s="127" t="str">
        <f>+IF((B14/B18)&gt;=0.2,G14,+IF(((B14/B18)+(B15/B18))&gt;=0.3,G15,+IF(((B14/B18)+(B15/B18)+(B16/B18))&gt;=0.4,G16,+IF((B14/B18)+(B15/B18)+(B16/B18)+(B17/B18)&gt;=0.5,G17,""))))</f>
        <v>Alto</v>
      </c>
      <c r="D21" s="127" t="str">
        <f>+IF((D14/D18)&gt;=0.2,G14,+IF(((D14/D18)+(D15/D18))&gt;=0.3,G15,+IF(((D14/D18)+(D15/D18)+(D16/D18))&gt;=0.4,G16,+IF((D14/D18)+(D15/D18)+(D16/D18)+(D17/D18)&gt;=0.5,G17,""))))</f>
        <v>Alto</v>
      </c>
    </row>
    <row r="22" spans="1:7" x14ac:dyDescent="0.25"/>
    <row r="23" spans="1:7" x14ac:dyDescent="0.25"/>
  </sheetData>
  <sheetProtection formatCells="0" formatColumns="0" formatRows="0"/>
  <mergeCells count="13">
    <mergeCell ref="A1:A2"/>
    <mergeCell ref="A7:K7"/>
    <mergeCell ref="A8:K8"/>
    <mergeCell ref="A10:K10"/>
    <mergeCell ref="A9:K9"/>
    <mergeCell ref="B1:B2"/>
    <mergeCell ref="C1:D1"/>
    <mergeCell ref="B13:C13"/>
    <mergeCell ref="D13:E13"/>
    <mergeCell ref="A11:K11"/>
    <mergeCell ref="A6:K6"/>
    <mergeCell ref="B4:D4"/>
    <mergeCell ref="B5:D5"/>
  </mergeCells>
  <conditionalFormatting sqref="B21:D21">
    <cfRule type="containsText" dxfId="3" priority="1" operator="containsText" text="Bajo">
      <formula>NOT(ISERROR(SEARCH("Bajo",B21)))</formula>
    </cfRule>
    <cfRule type="containsText" dxfId="2" priority="2" operator="containsText" text="Moderado">
      <formula>NOT(ISERROR(SEARCH("Moderado",B21)))</formula>
    </cfRule>
    <cfRule type="containsText" dxfId="1" priority="3" operator="containsText" text="Alto">
      <formula>NOT(ISERROR(SEARCH("Alto",B21)))</formula>
    </cfRule>
    <cfRule type="containsText" dxfId="0" priority="4" operator="containsText" text="Extremo">
      <formula>NOT(ISERROR(SEARCH("Extremo",B21)))</formula>
    </cfRule>
  </conditionalFormatting>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D23"/>
  <sheetViews>
    <sheetView zoomScaleNormal="100" zoomScaleSheetLayoutView="110" workbookViewId="0">
      <selection activeCell="A5" sqref="A5"/>
    </sheetView>
  </sheetViews>
  <sheetFormatPr baseColWidth="10" defaultColWidth="11.42578125" defaultRowHeight="15" x14ac:dyDescent="0.25"/>
  <cols>
    <col min="1" max="1" width="17.42578125" style="224" customWidth="1"/>
    <col min="2" max="2" width="23.42578125" customWidth="1"/>
    <col min="3" max="3" width="12.42578125" customWidth="1"/>
    <col min="4" max="4" width="16.42578125" customWidth="1"/>
    <col min="257" max="257" width="17.42578125" customWidth="1"/>
    <col min="258" max="258" width="23.42578125" customWidth="1"/>
    <col min="260" max="260" width="12.42578125" customWidth="1"/>
    <col min="513" max="513" width="17.42578125" customWidth="1"/>
    <col min="514" max="514" width="23.42578125" customWidth="1"/>
    <col min="516" max="516" width="12.42578125" customWidth="1"/>
    <col min="769" max="769" width="17.42578125" customWidth="1"/>
    <col min="770" max="770" width="23.42578125" customWidth="1"/>
    <col min="772" max="772" width="12.42578125" customWidth="1"/>
    <col min="1025" max="1025" width="17.42578125" customWidth="1"/>
    <col min="1026" max="1026" width="23.42578125" customWidth="1"/>
    <col min="1028" max="1028" width="12.42578125" customWidth="1"/>
    <col min="1281" max="1281" width="17.42578125" customWidth="1"/>
    <col min="1282" max="1282" width="23.42578125" customWidth="1"/>
    <col min="1284" max="1284" width="12.42578125" customWidth="1"/>
    <col min="1537" max="1537" width="17.42578125" customWidth="1"/>
    <col min="1538" max="1538" width="23.42578125" customWidth="1"/>
    <col min="1540" max="1540" width="12.42578125" customWidth="1"/>
    <col min="1793" max="1793" width="17.42578125" customWidth="1"/>
    <col min="1794" max="1794" width="23.42578125" customWidth="1"/>
    <col min="1796" max="1796" width="12.42578125" customWidth="1"/>
    <col min="2049" max="2049" width="17.42578125" customWidth="1"/>
    <col min="2050" max="2050" width="23.42578125" customWidth="1"/>
    <col min="2052" max="2052" width="12.42578125" customWidth="1"/>
    <col min="2305" max="2305" width="17.42578125" customWidth="1"/>
    <col min="2306" max="2306" width="23.42578125" customWidth="1"/>
    <col min="2308" max="2308" width="12.42578125" customWidth="1"/>
    <col min="2561" max="2561" width="17.42578125" customWidth="1"/>
    <col min="2562" max="2562" width="23.42578125" customWidth="1"/>
    <col min="2564" max="2564" width="12.42578125" customWidth="1"/>
    <col min="2817" max="2817" width="17.42578125" customWidth="1"/>
    <col min="2818" max="2818" width="23.42578125" customWidth="1"/>
    <col min="2820" max="2820" width="12.42578125" customWidth="1"/>
    <col min="3073" max="3073" width="17.42578125" customWidth="1"/>
    <col min="3074" max="3074" width="23.42578125" customWidth="1"/>
    <col min="3076" max="3076" width="12.42578125" customWidth="1"/>
    <col min="3329" max="3329" width="17.42578125" customWidth="1"/>
    <col min="3330" max="3330" width="23.42578125" customWidth="1"/>
    <col min="3332" max="3332" width="12.42578125" customWidth="1"/>
    <col min="3585" max="3585" width="17.42578125" customWidth="1"/>
    <col min="3586" max="3586" width="23.42578125" customWidth="1"/>
    <col min="3588" max="3588" width="12.42578125" customWidth="1"/>
    <col min="3841" max="3841" width="17.42578125" customWidth="1"/>
    <col min="3842" max="3842" width="23.42578125" customWidth="1"/>
    <col min="3844" max="3844" width="12.42578125" customWidth="1"/>
    <col min="4097" max="4097" width="17.42578125" customWidth="1"/>
    <col min="4098" max="4098" width="23.42578125" customWidth="1"/>
    <col min="4100" max="4100" width="12.42578125" customWidth="1"/>
    <col min="4353" max="4353" width="17.42578125" customWidth="1"/>
    <col min="4354" max="4354" width="23.42578125" customWidth="1"/>
    <col min="4356" max="4356" width="12.42578125" customWidth="1"/>
    <col min="4609" max="4609" width="17.42578125" customWidth="1"/>
    <col min="4610" max="4610" width="23.42578125" customWidth="1"/>
    <col min="4612" max="4612" width="12.42578125" customWidth="1"/>
    <col min="4865" max="4865" width="17.42578125" customWidth="1"/>
    <col min="4866" max="4866" width="23.42578125" customWidth="1"/>
    <col min="4868" max="4868" width="12.42578125" customWidth="1"/>
    <col min="5121" max="5121" width="17.42578125" customWidth="1"/>
    <col min="5122" max="5122" width="23.42578125" customWidth="1"/>
    <col min="5124" max="5124" width="12.42578125" customWidth="1"/>
    <col min="5377" max="5377" width="17.42578125" customWidth="1"/>
    <col min="5378" max="5378" width="23.42578125" customWidth="1"/>
    <col min="5380" max="5380" width="12.42578125" customWidth="1"/>
    <col min="5633" max="5633" width="17.42578125" customWidth="1"/>
    <col min="5634" max="5634" width="23.42578125" customWidth="1"/>
    <col min="5636" max="5636" width="12.42578125" customWidth="1"/>
    <col min="5889" max="5889" width="17.42578125" customWidth="1"/>
    <col min="5890" max="5890" width="23.42578125" customWidth="1"/>
    <col min="5892" max="5892" width="12.42578125" customWidth="1"/>
    <col min="6145" max="6145" width="17.42578125" customWidth="1"/>
    <col min="6146" max="6146" width="23.42578125" customWidth="1"/>
    <col min="6148" max="6148" width="12.42578125" customWidth="1"/>
    <col min="6401" max="6401" width="17.42578125" customWidth="1"/>
    <col min="6402" max="6402" width="23.42578125" customWidth="1"/>
    <col min="6404" max="6404" width="12.42578125" customWidth="1"/>
    <col min="6657" max="6657" width="17.42578125" customWidth="1"/>
    <col min="6658" max="6658" width="23.42578125" customWidth="1"/>
    <col min="6660" max="6660" width="12.42578125" customWidth="1"/>
    <col min="6913" max="6913" width="17.42578125" customWidth="1"/>
    <col min="6914" max="6914" width="23.42578125" customWidth="1"/>
    <col min="6916" max="6916" width="12.42578125" customWidth="1"/>
    <col min="7169" max="7169" width="17.42578125" customWidth="1"/>
    <col min="7170" max="7170" width="23.42578125" customWidth="1"/>
    <col min="7172" max="7172" width="12.42578125" customWidth="1"/>
    <col min="7425" max="7425" width="17.42578125" customWidth="1"/>
    <col min="7426" max="7426" width="23.42578125" customWidth="1"/>
    <col min="7428" max="7428" width="12.42578125" customWidth="1"/>
    <col min="7681" max="7681" width="17.42578125" customWidth="1"/>
    <col min="7682" max="7682" width="23.42578125" customWidth="1"/>
    <col min="7684" max="7684" width="12.42578125" customWidth="1"/>
    <col min="7937" max="7937" width="17.42578125" customWidth="1"/>
    <col min="7938" max="7938" width="23.42578125" customWidth="1"/>
    <col min="7940" max="7940" width="12.42578125" customWidth="1"/>
    <col min="8193" max="8193" width="17.42578125" customWidth="1"/>
    <col min="8194" max="8194" width="23.42578125" customWidth="1"/>
    <col min="8196" max="8196" width="12.42578125" customWidth="1"/>
    <col min="8449" max="8449" width="17.42578125" customWidth="1"/>
    <col min="8450" max="8450" width="23.42578125" customWidth="1"/>
    <col min="8452" max="8452" width="12.42578125" customWidth="1"/>
    <col min="8705" max="8705" width="17.42578125" customWidth="1"/>
    <col min="8706" max="8706" width="23.42578125" customWidth="1"/>
    <col min="8708" max="8708" width="12.42578125" customWidth="1"/>
    <col min="8961" max="8961" width="17.42578125" customWidth="1"/>
    <col min="8962" max="8962" width="23.42578125" customWidth="1"/>
    <col min="8964" max="8964" width="12.42578125" customWidth="1"/>
    <col min="9217" max="9217" width="17.42578125" customWidth="1"/>
    <col min="9218" max="9218" width="23.42578125" customWidth="1"/>
    <col min="9220" max="9220" width="12.42578125" customWidth="1"/>
    <col min="9473" max="9473" width="17.42578125" customWidth="1"/>
    <col min="9474" max="9474" width="23.42578125" customWidth="1"/>
    <col min="9476" max="9476" width="12.42578125" customWidth="1"/>
    <col min="9729" max="9729" width="17.42578125" customWidth="1"/>
    <col min="9730" max="9730" width="23.42578125" customWidth="1"/>
    <col min="9732" max="9732" width="12.42578125" customWidth="1"/>
    <col min="9985" max="9985" width="17.42578125" customWidth="1"/>
    <col min="9986" max="9986" width="23.42578125" customWidth="1"/>
    <col min="9988" max="9988" width="12.42578125" customWidth="1"/>
    <col min="10241" max="10241" width="17.42578125" customWidth="1"/>
    <col min="10242" max="10242" width="23.42578125" customWidth="1"/>
    <col min="10244" max="10244" width="12.42578125" customWidth="1"/>
    <col min="10497" max="10497" width="17.42578125" customWidth="1"/>
    <col min="10498" max="10498" width="23.42578125" customWidth="1"/>
    <col min="10500" max="10500" width="12.42578125" customWidth="1"/>
    <col min="10753" max="10753" width="17.42578125" customWidth="1"/>
    <col min="10754" max="10754" width="23.42578125" customWidth="1"/>
    <col min="10756" max="10756" width="12.42578125" customWidth="1"/>
    <col min="11009" max="11009" width="17.42578125" customWidth="1"/>
    <col min="11010" max="11010" width="23.42578125" customWidth="1"/>
    <col min="11012" max="11012" width="12.42578125" customWidth="1"/>
    <col min="11265" max="11265" width="17.42578125" customWidth="1"/>
    <col min="11266" max="11266" width="23.42578125" customWidth="1"/>
    <col min="11268" max="11268" width="12.42578125" customWidth="1"/>
    <col min="11521" max="11521" width="17.42578125" customWidth="1"/>
    <col min="11522" max="11522" width="23.42578125" customWidth="1"/>
    <col min="11524" max="11524" width="12.42578125" customWidth="1"/>
    <col min="11777" max="11777" width="17.42578125" customWidth="1"/>
    <col min="11778" max="11778" width="23.42578125" customWidth="1"/>
    <col min="11780" max="11780" width="12.42578125" customWidth="1"/>
    <col min="12033" max="12033" width="17.42578125" customWidth="1"/>
    <col min="12034" max="12034" width="23.42578125" customWidth="1"/>
    <col min="12036" max="12036" width="12.42578125" customWidth="1"/>
    <col min="12289" max="12289" width="17.42578125" customWidth="1"/>
    <col min="12290" max="12290" width="23.42578125" customWidth="1"/>
    <col min="12292" max="12292" width="12.42578125" customWidth="1"/>
    <col min="12545" max="12545" width="17.42578125" customWidth="1"/>
    <col min="12546" max="12546" width="23.42578125" customWidth="1"/>
    <col min="12548" max="12548" width="12.42578125" customWidth="1"/>
    <col min="12801" max="12801" width="17.42578125" customWidth="1"/>
    <col min="12802" max="12802" width="23.42578125" customWidth="1"/>
    <col min="12804" max="12804" width="12.42578125" customWidth="1"/>
    <col min="13057" max="13057" width="17.42578125" customWidth="1"/>
    <col min="13058" max="13058" width="23.42578125" customWidth="1"/>
    <col min="13060" max="13060" width="12.42578125" customWidth="1"/>
    <col min="13313" max="13313" width="17.42578125" customWidth="1"/>
    <col min="13314" max="13314" width="23.42578125" customWidth="1"/>
    <col min="13316" max="13316" width="12.42578125" customWidth="1"/>
    <col min="13569" max="13569" width="17.42578125" customWidth="1"/>
    <col min="13570" max="13570" width="23.42578125" customWidth="1"/>
    <col min="13572" max="13572" width="12.42578125" customWidth="1"/>
    <col min="13825" max="13825" width="17.42578125" customWidth="1"/>
    <col min="13826" max="13826" width="23.42578125" customWidth="1"/>
    <col min="13828" max="13828" width="12.42578125" customWidth="1"/>
    <col min="14081" max="14081" width="17.42578125" customWidth="1"/>
    <col min="14082" max="14082" width="23.42578125" customWidth="1"/>
    <col min="14084" max="14084" width="12.42578125" customWidth="1"/>
    <col min="14337" max="14337" width="17.42578125" customWidth="1"/>
    <col min="14338" max="14338" width="23.42578125" customWidth="1"/>
    <col min="14340" max="14340" width="12.42578125" customWidth="1"/>
    <col min="14593" max="14593" width="17.42578125" customWidth="1"/>
    <col min="14594" max="14594" width="23.42578125" customWidth="1"/>
    <col min="14596" max="14596" width="12.42578125" customWidth="1"/>
    <col min="14849" max="14849" width="17.42578125" customWidth="1"/>
    <col min="14850" max="14850" width="23.42578125" customWidth="1"/>
    <col min="14852" max="14852" width="12.42578125" customWidth="1"/>
    <col min="15105" max="15105" width="17.42578125" customWidth="1"/>
    <col min="15106" max="15106" width="23.42578125" customWidth="1"/>
    <col min="15108" max="15108" width="12.42578125" customWidth="1"/>
    <col min="15361" max="15361" width="17.42578125" customWidth="1"/>
    <col min="15362" max="15362" width="23.42578125" customWidth="1"/>
    <col min="15364" max="15364" width="12.42578125" customWidth="1"/>
    <col min="15617" max="15617" width="17.42578125" customWidth="1"/>
    <col min="15618" max="15618" width="23.42578125" customWidth="1"/>
    <col min="15620" max="15620" width="12.42578125" customWidth="1"/>
    <col min="15873" max="15873" width="17.42578125" customWidth="1"/>
    <col min="15874" max="15874" width="23.42578125" customWidth="1"/>
    <col min="15876" max="15876" width="12.42578125" customWidth="1"/>
    <col min="16129" max="16129" width="17.42578125" customWidth="1"/>
    <col min="16130" max="16130" width="23.42578125" customWidth="1"/>
    <col min="16132" max="16132" width="12.42578125" customWidth="1"/>
  </cols>
  <sheetData>
    <row r="1" spans="1:4" ht="36.75" customHeight="1" x14ac:dyDescent="0.25">
      <c r="A1" s="618"/>
      <c r="B1" s="499" t="str">
        <f>+'2 CONTEXTO E IDENTIFICACIÓN'!A1</f>
        <v>MAPA DE RIESGOS INTEGRAL</v>
      </c>
      <c r="C1" s="508"/>
      <c r="D1" s="509"/>
    </row>
    <row r="2" spans="1:4" ht="36.75" customHeight="1" x14ac:dyDescent="0.25">
      <c r="A2" s="618"/>
      <c r="B2" s="499"/>
      <c r="C2" s="39" t="str">
        <f>+'2 CONTEXTO E IDENTIFICACIÓN'!A2</f>
        <v>VERSIÓN DEL MAPA DE RIESGOS:</v>
      </c>
      <c r="D2" s="138">
        <f>'2 CONTEXTO E IDENTIFICACIÓN'!B2</f>
        <v>1</v>
      </c>
    </row>
    <row r="3" spans="1:4" s="195" customFormat="1" x14ac:dyDescent="0.25">
      <c r="A3" s="379" t="s">
        <v>295</v>
      </c>
      <c r="B3" s="620" t="s">
        <v>296</v>
      </c>
      <c r="C3" s="620"/>
      <c r="D3" s="620"/>
    </row>
    <row r="4" spans="1:4" ht="82.5" customHeight="1" x14ac:dyDescent="0.25">
      <c r="A4" s="378">
        <v>46050</v>
      </c>
      <c r="B4" s="621" t="s">
        <v>410</v>
      </c>
      <c r="C4" s="621"/>
      <c r="D4" s="621"/>
    </row>
    <row r="5" spans="1:4" s="196" customFormat="1" x14ac:dyDescent="0.25">
      <c r="A5" s="221"/>
      <c r="B5" s="621"/>
      <c r="C5" s="621"/>
      <c r="D5" s="621"/>
    </row>
    <row r="6" spans="1:4" x14ac:dyDescent="0.25">
      <c r="A6" s="222"/>
      <c r="B6" s="619"/>
      <c r="C6" s="619"/>
      <c r="D6" s="619"/>
    </row>
    <row r="7" spans="1:4" x14ac:dyDescent="0.25">
      <c r="A7" s="222"/>
      <c r="B7" s="619"/>
      <c r="C7" s="619"/>
      <c r="D7" s="619"/>
    </row>
    <row r="8" spans="1:4" x14ac:dyDescent="0.25">
      <c r="A8" s="222"/>
      <c r="B8" s="622"/>
      <c r="C8" s="622"/>
      <c r="D8" s="622"/>
    </row>
    <row r="9" spans="1:4" x14ac:dyDescent="0.25">
      <c r="A9" s="222"/>
      <c r="B9" s="619"/>
      <c r="C9" s="619"/>
      <c r="D9" s="619"/>
    </row>
    <row r="10" spans="1:4" x14ac:dyDescent="0.25">
      <c r="A10" s="223"/>
      <c r="B10" s="197"/>
      <c r="C10" s="197"/>
      <c r="D10" s="197"/>
    </row>
    <row r="11" spans="1:4" x14ac:dyDescent="0.25">
      <c r="A11" s="223"/>
      <c r="B11" s="197"/>
      <c r="C11" s="197"/>
      <c r="D11" s="197"/>
    </row>
    <row r="12" spans="1:4" x14ac:dyDescent="0.25">
      <c r="A12" s="223"/>
      <c r="B12" s="197"/>
      <c r="C12" s="197"/>
      <c r="D12" s="197"/>
    </row>
    <row r="13" spans="1:4" x14ac:dyDescent="0.25">
      <c r="A13" s="223"/>
      <c r="B13" s="197"/>
      <c r="C13" s="197"/>
      <c r="D13" s="197"/>
    </row>
    <row r="14" spans="1:4" x14ac:dyDescent="0.25">
      <c r="A14" s="223"/>
      <c r="B14" s="197"/>
      <c r="C14" s="197"/>
      <c r="D14" s="197"/>
    </row>
    <row r="15" spans="1:4" x14ac:dyDescent="0.25">
      <c r="A15" s="223"/>
      <c r="B15" s="197"/>
      <c r="C15" s="197"/>
      <c r="D15" s="197"/>
    </row>
    <row r="16" spans="1:4" x14ac:dyDescent="0.25">
      <c r="A16" s="223"/>
      <c r="B16" s="197"/>
      <c r="C16" s="197"/>
      <c r="D16" s="197"/>
    </row>
    <row r="17" spans="1:4" x14ac:dyDescent="0.25">
      <c r="A17" s="223"/>
      <c r="B17" s="197"/>
      <c r="C17" s="197"/>
      <c r="D17" s="197"/>
    </row>
    <row r="18" spans="1:4" x14ac:dyDescent="0.25">
      <c r="A18" s="223"/>
      <c r="B18" s="197"/>
      <c r="C18" s="197"/>
      <c r="D18" s="197"/>
    </row>
    <row r="19" spans="1:4" x14ac:dyDescent="0.25">
      <c r="A19" s="223"/>
      <c r="B19" s="197"/>
      <c r="C19" s="197"/>
      <c r="D19" s="197"/>
    </row>
    <row r="20" spans="1:4" x14ac:dyDescent="0.25">
      <c r="A20" s="223"/>
      <c r="B20" s="197"/>
      <c r="C20" s="197"/>
      <c r="D20" s="197"/>
    </row>
    <row r="21" spans="1:4" x14ac:dyDescent="0.25">
      <c r="A21" s="223"/>
      <c r="B21" s="197"/>
      <c r="C21" s="197"/>
      <c r="D21" s="197"/>
    </row>
    <row r="22" spans="1:4" x14ac:dyDescent="0.25">
      <c r="A22" s="223"/>
      <c r="B22" s="197"/>
      <c r="C22" s="197"/>
      <c r="D22" s="197"/>
    </row>
    <row r="23" spans="1:4" x14ac:dyDescent="0.25">
      <c r="A23" s="223"/>
      <c r="B23" s="197"/>
      <c r="C23" s="197"/>
      <c r="D23" s="197"/>
    </row>
  </sheetData>
  <sheetProtection sheet="1" scenarios="1" formatCells="0" formatColumns="0" formatRows="0" insertRows="0"/>
  <mergeCells count="10">
    <mergeCell ref="A1:A2"/>
    <mergeCell ref="B9:D9"/>
    <mergeCell ref="B3:D3"/>
    <mergeCell ref="B5:D5"/>
    <mergeCell ref="B8:D8"/>
    <mergeCell ref="B4:D4"/>
    <mergeCell ref="B7:D7"/>
    <mergeCell ref="B6:D6"/>
    <mergeCell ref="B1:B2"/>
    <mergeCell ref="C1:D1"/>
  </mergeCells>
  <pageMargins left="0.7" right="0.7" top="0.75" bottom="0.75" header="0.3" footer="0.3"/>
  <pageSetup scale="7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0.249977111117893"/>
  </sheetPr>
  <dimension ref="A1:XER52"/>
  <sheetViews>
    <sheetView showGridLines="0" tabSelected="1" topLeftCell="E8" zoomScale="55" zoomScaleNormal="55" workbookViewId="0">
      <selection activeCell="I10" sqref="I10"/>
    </sheetView>
  </sheetViews>
  <sheetFormatPr baseColWidth="10" defaultColWidth="0" defaultRowHeight="14.25" x14ac:dyDescent="0.25"/>
  <cols>
    <col min="1" max="1" width="27.140625" style="4" customWidth="1"/>
    <col min="2" max="2" width="24.42578125" style="4" customWidth="1"/>
    <col min="3" max="3" width="28.85546875" style="4" customWidth="1"/>
    <col min="4" max="4" width="21.28515625" style="4" hidden="1" customWidth="1"/>
    <col min="5" max="5" width="60.7109375" style="4" customWidth="1"/>
    <col min="6" max="6" width="24.42578125" style="4" customWidth="1"/>
    <col min="7" max="7" width="34" style="4" customWidth="1"/>
    <col min="8" max="8" width="33.140625" style="4" customWidth="1"/>
    <col min="9" max="9" width="33.5703125" style="4" customWidth="1"/>
    <col min="10" max="10" width="53.85546875" style="4" customWidth="1"/>
    <col min="11" max="11" width="25.85546875" style="4" customWidth="1"/>
    <col min="12" max="12" width="11.42578125" style="4" customWidth="1"/>
    <col min="13" max="24" width="11.42578125" style="4" hidden="1"/>
    <col min="25" max="25" width="8.140625" style="4" hidden="1"/>
    <col min="26" max="30" width="32.42578125" style="4" hidden="1"/>
    <col min="31" max="16372" width="11.42578125" style="4" hidden="1"/>
    <col min="16373" max="16384" width="25.42578125" style="4" hidden="1"/>
  </cols>
  <sheetData>
    <row r="1" spans="1:11" s="3" customFormat="1" ht="21" customHeight="1" x14ac:dyDescent="0.2">
      <c r="A1" s="465" t="s">
        <v>391</v>
      </c>
      <c r="B1" s="466"/>
      <c r="C1" s="466"/>
      <c r="D1" s="466"/>
      <c r="E1" s="466"/>
      <c r="F1" s="466"/>
      <c r="G1" s="466"/>
      <c r="H1" s="466"/>
      <c r="I1" s="466"/>
      <c r="J1" s="466"/>
      <c r="K1" s="467"/>
    </row>
    <row r="2" spans="1:11" s="3" customFormat="1" ht="35.25" customHeight="1" x14ac:dyDescent="0.2">
      <c r="A2" s="270" t="s">
        <v>390</v>
      </c>
      <c r="B2" s="372">
        <v>1</v>
      </c>
      <c r="C2" s="461"/>
      <c r="D2" s="462"/>
      <c r="E2" s="462"/>
      <c r="F2" s="462"/>
      <c r="G2" s="462"/>
      <c r="H2" s="462"/>
      <c r="I2" s="462"/>
      <c r="J2" s="462"/>
      <c r="K2" s="463"/>
    </row>
    <row r="3" spans="1:11" s="3" customFormat="1" ht="21" customHeight="1" x14ac:dyDescent="0.2">
      <c r="A3" s="468"/>
      <c r="B3" s="469"/>
      <c r="C3" s="469"/>
      <c r="D3" s="469"/>
      <c r="E3" s="469"/>
      <c r="F3" s="469"/>
      <c r="G3" s="469"/>
      <c r="H3" s="469"/>
      <c r="I3" s="469"/>
      <c r="J3" s="469"/>
      <c r="K3" s="470"/>
    </row>
    <row r="4" spans="1:11" ht="21" customHeight="1" x14ac:dyDescent="0.25">
      <c r="A4" s="12" t="s">
        <v>46</v>
      </c>
      <c r="B4" s="471" t="s">
        <v>349</v>
      </c>
      <c r="C4" s="472"/>
      <c r="D4" s="473"/>
      <c r="E4" s="12" t="s">
        <v>394</v>
      </c>
      <c r="F4" s="477" t="s">
        <v>379</v>
      </c>
      <c r="G4" s="478"/>
      <c r="H4" s="479"/>
      <c r="I4" s="240" t="s">
        <v>10</v>
      </c>
      <c r="J4" s="272"/>
      <c r="K4" s="269"/>
    </row>
    <row r="5" spans="1:11" ht="63" customHeight="1" x14ac:dyDescent="0.25">
      <c r="A5" s="241" t="s">
        <v>48</v>
      </c>
      <c r="B5" s="474" t="s">
        <v>400</v>
      </c>
      <c r="C5" s="475"/>
      <c r="D5" s="476"/>
      <c r="E5" s="271" t="s">
        <v>12</v>
      </c>
      <c r="F5" s="271" t="s">
        <v>49</v>
      </c>
      <c r="G5" s="272"/>
      <c r="H5" s="273"/>
      <c r="I5" s="274" t="s">
        <v>50</v>
      </c>
      <c r="J5" s="272">
        <v>46386</v>
      </c>
      <c r="K5" s="268"/>
    </row>
    <row r="6" spans="1:11" ht="21" customHeight="1" x14ac:dyDescent="0.25">
      <c r="F6" s="208"/>
      <c r="G6" s="209"/>
      <c r="H6" s="209"/>
      <c r="I6" s="210"/>
      <c r="J6" s="211"/>
    </row>
    <row r="7" spans="1:11" ht="21" customHeight="1" x14ac:dyDescent="0.25">
      <c r="A7" s="464" t="s">
        <v>51</v>
      </c>
      <c r="B7" s="464" t="s">
        <v>52</v>
      </c>
      <c r="C7" s="464"/>
      <c r="D7" s="464"/>
      <c r="E7" s="464"/>
    </row>
    <row r="8" spans="1:11" ht="52.5" customHeight="1" x14ac:dyDescent="0.25">
      <c r="A8" s="464"/>
      <c r="B8" s="134" t="s">
        <v>53</v>
      </c>
      <c r="C8" s="134" t="s">
        <v>329</v>
      </c>
      <c r="D8" s="134" t="s">
        <v>54</v>
      </c>
      <c r="E8" s="134" t="s">
        <v>55</v>
      </c>
      <c r="F8" s="261" t="s">
        <v>56</v>
      </c>
      <c r="G8" s="271" t="s">
        <v>15</v>
      </c>
      <c r="H8" s="271" t="s">
        <v>57</v>
      </c>
      <c r="I8" s="271" t="s">
        <v>58</v>
      </c>
      <c r="J8" s="271" t="s">
        <v>19</v>
      </c>
      <c r="K8" s="261" t="s">
        <v>59</v>
      </c>
    </row>
    <row r="9" spans="1:11" s="5" customFormat="1" ht="105" customHeight="1" x14ac:dyDescent="0.25">
      <c r="A9" s="1" t="s">
        <v>60</v>
      </c>
      <c r="B9" s="2" t="s">
        <v>153</v>
      </c>
      <c r="C9" s="2" t="s">
        <v>157</v>
      </c>
      <c r="D9" s="152" t="str">
        <f>+IF(B9='10 FORMULAS'!$B$4,'10 FORMULAS'!$C$4,IF(B9='10 FORMULAS'!$B$6,'10 FORMULAS'!$C$6,IF(B9='10 FORMULAS'!$B$8,'10 FORMULAS'!$C$8,IF(B9='10 FORMULAS'!$B$10,'10 FORMULAS'!$C$10,""))))</f>
        <v/>
      </c>
      <c r="E9" s="242" t="str">
        <f>+IFERROR(VLOOKUP(B9,Tabla3[],2,0),"")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9" s="1" t="s">
        <v>135</v>
      </c>
      <c r="G9" s="1" t="s">
        <v>143</v>
      </c>
      <c r="H9" s="262" t="s">
        <v>439</v>
      </c>
      <c r="I9" s="262" t="s">
        <v>440</v>
      </c>
      <c r="J9" s="267" t="str">
        <f>(CONCATENATE(Tabla1[[#This Row],[¿QUÉ? 
IMPACTO]]," ","por",Tabla1[[#This Row],[¿CÓMO?
CAUSA INMEDIATA 
(Iniciar con la palabra 
por)]]," ","a causa de"," ",Tabla1[[#This Row],[¿PORQUÉ?
CAUSA RAÍZ
(Iniciar con 
debido a/a causa de)]]))</f>
        <v>Posibilidad de afectación económica por  incumplir con los lineamientos emitidos por Colombia Compra Eficiente frente a la identificacion de riesgos en un proceso, a causa de no contemplar todos los aspectos que pueden afectar la ejecución de un contrato.</v>
      </c>
      <c r="K9" s="277"/>
    </row>
    <row r="10" spans="1:11" s="5" customFormat="1" ht="93" customHeight="1" x14ac:dyDescent="0.25">
      <c r="A10" s="1" t="s">
        <v>65</v>
      </c>
      <c r="B10" s="2" t="s">
        <v>153</v>
      </c>
      <c r="C10" s="2" t="s">
        <v>157</v>
      </c>
      <c r="D10" s="152" t="str">
        <f>+IF(B10='10 FORMULAS'!$B$4,'10 FORMULAS'!$C$4,IF(B10='10 FORMULAS'!$B$6,'10 FORMULAS'!$C$6,IF(B10='10 FORMULAS'!$B$8,'10 FORMULAS'!$C$8,IF(B10='10 FORMULAS'!$B$10,'10 FORMULAS'!$C$10,""))))</f>
        <v/>
      </c>
      <c r="E10" s="242"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135</v>
      </c>
      <c r="G10" s="1" t="s">
        <v>146</v>
      </c>
      <c r="H10" s="262" t="s">
        <v>442</v>
      </c>
      <c r="I10" s="262" t="s">
        <v>441</v>
      </c>
      <c r="J10" s="267" t="str">
        <f>(CONCATENATE(Tabla1[[#This Row],[¿QUÉ? 
IMPACTO]]," ","por",Tabla1[[#This Row],[¿CÓMO?
CAUSA INMEDIATA 
(Iniciar con la palabra 
por)]]," ","a causa de"," ",Tabla1[[#This Row],[¿PORQUÉ?
CAUSA RAÍZ
(Iniciar con 
debido a/a causa de)]]))</f>
        <v>Posibilidad de afectación reputacional por Hallazgo o no conformidad de ente regulador o de la OCI,  a causa de  ausencia o retraso en la publicacion en la plataforma SECOP de documentos de los procesos selectivos a excepcion de; Acuerdo marco, Bolsa mercantil y compras por grandes superficies.</v>
      </c>
      <c r="K10" s="264"/>
    </row>
    <row r="11" spans="1:11" ht="93" customHeight="1" x14ac:dyDescent="0.25">
      <c r="A11" s="1" t="s">
        <v>66</v>
      </c>
      <c r="B11" s="2" t="s">
        <v>153</v>
      </c>
      <c r="C11" s="2" t="s">
        <v>184</v>
      </c>
      <c r="D11" s="152" t="str">
        <f>+IF(B11='10 FORMULAS'!$B$4,'10 FORMULAS'!$C$4,IF(B11='10 FORMULAS'!$B$6,'10 FORMULAS'!$C$6,IF(B11='10 FORMULAS'!$B$8,'10 FORMULAS'!$C$8,IF(B11='10 FORMULAS'!$B$10,'10 FORMULAS'!$C$10,""))))</f>
        <v/>
      </c>
      <c r="E11" s="242"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135</v>
      </c>
      <c r="G11" s="1" t="s">
        <v>146</v>
      </c>
      <c r="H11" s="262" t="s">
        <v>443</v>
      </c>
      <c r="I11" s="262" t="s">
        <v>444</v>
      </c>
      <c r="J11" s="267" t="str">
        <f>(CONCATENATE(Tabla1[[#This Row],[¿QUÉ? 
IMPACTO]]," ","por",Tabla1[[#This Row],[¿CÓMO?
CAUSA INMEDIATA 
(Iniciar con la palabra 
por)]]," ","a causa de"," ",Tabla1[[#This Row],[¿PORQUÉ?
CAUSA RAÍZ
(Iniciar con 
debido a/a causa de)]]))</f>
        <v>Posibilidad de afectación reputacional por Hallazgo o no conformidad del ente regulador o de la OCI,  a causa de la inadecuada identificación y justificación de la necesidad de contratación de servicios profesionales y de apoyo a la gestión.</v>
      </c>
      <c r="K11" s="265"/>
    </row>
    <row r="12" spans="1:11" ht="105.75" customHeight="1" x14ac:dyDescent="0.25">
      <c r="A12" s="1" t="s">
        <v>67</v>
      </c>
      <c r="B12" s="2" t="s">
        <v>61</v>
      </c>
      <c r="C12" s="2" t="s">
        <v>158</v>
      </c>
      <c r="D12" s="152" t="str">
        <f>+IF(B12='10 FORMULAS'!$B$4,'10 FORMULAS'!$C$4,IF(B12='10 FORMULAS'!$B$6,'10 FORMULAS'!$C$6,IF(B12='10 FORMULAS'!$B$8,'10 FORMULAS'!$C$8,IF(B12='10 FORMULAS'!$B$10,'10 FORMULAS'!$C$10,""))))</f>
        <v/>
      </c>
      <c r="E12" s="242" t="str">
        <f>+IFERROR(VLOOKUP(B12,Tabla3[],2,0),"")</f>
        <v>Eventos relacionados con transacciones y Operaciones realizadas por un cliente o usuario, que accede o entrega un bien o servicio a la entidad, a través de los canales dispuestos y en una jurisdicción específica.</v>
      </c>
      <c r="F12" s="1" t="s">
        <v>142</v>
      </c>
      <c r="G12" s="1" t="s">
        <v>143</v>
      </c>
      <c r="H12" s="262" t="s">
        <v>422</v>
      </c>
      <c r="I12" s="262" t="s">
        <v>445</v>
      </c>
      <c r="J12" s="267" t="str">
        <f>(CONCATENATE(Tabla1[[#This Row],[¿QUÉ? 
IMPACTO]]," ","por",Tabla1[[#This Row],[¿CÓMO?
CAUSA INMEDIATA 
(Iniciar con la palabra 
por)]]," ","a causa de"," ",Tabla1[[#This Row],[¿PORQUÉ?
CAUSA RAÍZ
(Iniciar con 
debido a/a causa de)]]))</f>
        <v>Posibilidad de afectación económica por usar la entidad para dar apariencia de legalidad a los activos provenientes de actividades delictivas, para canalizar recursos hacia la realización de actividades terroristas o la proliferación de armas de destrucción masiva, a causa de fallas u omisiones en proceso de la debida diligencia.</v>
      </c>
      <c r="K12" s="265"/>
    </row>
    <row r="13" spans="1:11" ht="120" customHeight="1" x14ac:dyDescent="0.25">
      <c r="A13" s="1" t="s">
        <v>68</v>
      </c>
      <c r="B13" s="2" t="s">
        <v>131</v>
      </c>
      <c r="C13" s="2" t="s">
        <v>165</v>
      </c>
      <c r="D13" s="152" t="str">
        <f>+IF(B13='10 FORMULAS'!$B$4,'10 FORMULAS'!$C$4,IF(B13='10 FORMULAS'!$B$6,'10 FORMULAS'!$C$6,IF(B13='10 FORMULAS'!$B$8,'10 FORMULAS'!$C$8,IF(B13='10 FORMULAS'!$B$10,'10 FORMULAS'!$C$10,""))))</f>
        <v/>
      </c>
      <c r="E13" s="242" t="str">
        <f>+IFERROR(VLOOKUP(B13,Tabla3[],2,0),"")</f>
        <v>Eventos relacionados con las conductas o comportamientos de los empleados que afectan la Integridad Pública</v>
      </c>
      <c r="F13" s="1" t="s">
        <v>141</v>
      </c>
      <c r="G13" s="1" t="s">
        <v>148</v>
      </c>
      <c r="H13" s="262" t="s">
        <v>446</v>
      </c>
      <c r="I13" s="262" t="s">
        <v>423</v>
      </c>
      <c r="J13" s="267" t="str">
        <f>(CONCATENATE(Tabla1[[#This Row],[¿QUÉ? 
IMPACTO]]," ","por",Tabla1[[#This Row],[¿CÓMO?
CAUSA INMEDIATA 
(Iniciar con la palabra 
por)]]," ","a causa de"," ",Tabla1[[#This Row],[¿PORQUÉ?
CAUSA RAÍZ
(Iniciar con 
debido a/a causa de)]]))</f>
        <v>Posibilidad de afectación económica y reputacional por Soborno entrante al aceptar o solicitar una ventaja indebida en la  evaluación de los procesos de selección para la contratación de bienes y servicios de la Entidad, a causa de a causa del direccionamiento y/o favorecimiento de la contratación hacia un proponente específico.</v>
      </c>
      <c r="K13" s="265"/>
    </row>
    <row r="14" spans="1:11" ht="93" customHeight="1" x14ac:dyDescent="0.25">
      <c r="A14" s="1" t="s">
        <v>69</v>
      </c>
      <c r="B14" s="2"/>
      <c r="C14" s="2"/>
      <c r="D14" s="152" t="str">
        <f>+IF(B14='10 FORMULAS'!$B$4,'10 FORMULAS'!$C$4,IF(B14='10 FORMULAS'!$B$6,'10 FORMULAS'!$C$6,IF(B14='10 FORMULAS'!$B$8,'10 FORMULAS'!$C$8,IF(B14='10 FORMULAS'!$B$10,'10 FORMULAS'!$C$10,""))))</f>
        <v/>
      </c>
      <c r="E14" s="242" t="str">
        <f>+IFERROR(VLOOKUP(B14,Tabla3[],2,0),"")</f>
        <v/>
      </c>
      <c r="F14" s="1"/>
      <c r="G14" s="1"/>
      <c r="H14" s="262"/>
      <c r="I14" s="262"/>
      <c r="J14" s="267" t="str">
        <f>(CONCATENATE(Tabla1[[#This Row],[¿QUÉ? 
IMPACTO]]," ","por",Tabla1[[#This Row],[¿CÓMO?
CAUSA INMEDIATA 
(Iniciar con la palabra 
por)]]," ","a causa de"," ",Tabla1[[#This Row],[¿PORQUÉ?
CAUSA RAÍZ
(Iniciar con 
debido a/a causa de)]]))</f>
        <v xml:space="preserve"> por a causa de </v>
      </c>
      <c r="K14" s="265"/>
    </row>
    <row r="15" spans="1:11" ht="93" customHeight="1" x14ac:dyDescent="0.25">
      <c r="A15" s="1" t="s">
        <v>70</v>
      </c>
      <c r="B15" s="2"/>
      <c r="C15" s="2"/>
      <c r="D15" s="152" t="str">
        <f>+IF(B15='10 FORMULAS'!$B$4,'10 FORMULAS'!$C$4,IF(B15='10 FORMULAS'!$B$6,'10 FORMULAS'!$C$6,IF(B15='10 FORMULAS'!$B$8,'10 FORMULAS'!$C$8,IF(B15='10 FORMULAS'!$B$10,'10 FORMULAS'!$C$10,""))))</f>
        <v/>
      </c>
      <c r="E15" s="242" t="str">
        <f>+IFERROR(VLOOKUP(B15,Tabla3[],2,0),"")</f>
        <v/>
      </c>
      <c r="F15" s="1"/>
      <c r="G15" s="1"/>
      <c r="H15" s="262"/>
      <c r="I15" s="262"/>
      <c r="J15" s="267" t="str">
        <f>(CONCATENATE(Tabla1[[#This Row],[¿QUÉ? 
IMPACTO]]," ","por",Tabla1[[#This Row],[¿CÓMO?
CAUSA INMEDIATA 
(Iniciar con la palabra 
por)]]," ","a causa de"," ",Tabla1[[#This Row],[¿PORQUÉ?
CAUSA RAÍZ
(Iniciar con 
debido a/a causa de)]]))</f>
        <v xml:space="preserve"> por a causa de </v>
      </c>
      <c r="K15" s="265"/>
    </row>
    <row r="16" spans="1:11" ht="93" customHeight="1" x14ac:dyDescent="0.25">
      <c r="A16" s="1" t="s">
        <v>71</v>
      </c>
      <c r="B16" s="2"/>
      <c r="C16" s="2"/>
      <c r="D16" s="152" t="str">
        <f>+IF(B16='10 FORMULAS'!$B$4,'10 FORMULAS'!$C$4,IF(B16='10 FORMULAS'!$B$6,'10 FORMULAS'!$C$6,IF(B16='10 FORMULAS'!$B$8,'10 FORMULAS'!$C$8,IF(B16='10 FORMULAS'!$B$10,'10 FORMULAS'!$C$10,""))))</f>
        <v/>
      </c>
      <c r="E16" s="242" t="str">
        <f>+IFERROR(VLOOKUP(B16,Tabla3[],2,0),"")</f>
        <v/>
      </c>
      <c r="F16" s="1"/>
      <c r="G16" s="1"/>
      <c r="H16" s="262"/>
      <c r="I16" s="262"/>
      <c r="J16" s="267" t="str">
        <f>(CONCATENATE(Tabla1[[#This Row],[¿QUÉ? 
IMPACTO]]," ","por",Tabla1[[#This Row],[¿CÓMO?
CAUSA INMEDIATA 
(Iniciar con la palabra 
por)]]," ","a causa de"," ",Tabla1[[#This Row],[¿PORQUÉ?
CAUSA RAÍZ
(Iniciar con 
debido a/a causa de)]]))</f>
        <v xml:space="preserve"> por a causa de </v>
      </c>
      <c r="K16" s="265"/>
    </row>
    <row r="17" spans="1:11" s="6" customFormat="1" ht="93" customHeight="1" x14ac:dyDescent="0.25">
      <c r="A17" s="1" t="s">
        <v>72</v>
      </c>
      <c r="B17" s="2"/>
      <c r="C17" s="2"/>
      <c r="D17" s="152" t="str">
        <f>+IF(B17='10 FORMULAS'!$B$4,'10 FORMULAS'!$C$4,IF(B17='10 FORMULAS'!$B$6,'10 FORMULAS'!$C$6,IF(B17='10 FORMULAS'!$B$8,'10 FORMULAS'!$C$8,IF(B17='10 FORMULAS'!$B$10,'10 FORMULAS'!$C$10,""))))</f>
        <v/>
      </c>
      <c r="E17" s="242" t="str">
        <f>+IFERROR(VLOOKUP(B17,Tabla3[],2,0),"")</f>
        <v/>
      </c>
      <c r="F17" s="1"/>
      <c r="G17" s="1"/>
      <c r="H17" s="262"/>
      <c r="I17" s="262"/>
      <c r="J17" s="267" t="str">
        <f>(CONCATENATE(Tabla1[[#This Row],[¿QUÉ? 
IMPACTO]]," ","por",Tabla1[[#This Row],[¿CÓMO?
CAUSA INMEDIATA 
(Iniciar con la palabra 
por)]]," ","a causa de"," ",Tabla1[[#This Row],[¿PORQUÉ?
CAUSA RAÍZ
(Iniciar con 
debido a/a causa de)]]))</f>
        <v xml:space="preserve"> por a causa de </v>
      </c>
      <c r="K17" s="266"/>
    </row>
    <row r="18" spans="1:11" s="6" customFormat="1" ht="93" customHeight="1" x14ac:dyDescent="0.25">
      <c r="A18" s="1" t="s">
        <v>73</v>
      </c>
      <c r="B18" s="2"/>
      <c r="C18" s="2"/>
      <c r="D18" s="152" t="str">
        <f>+IF(B18='10 FORMULAS'!$B$4,'10 FORMULAS'!$C$4,IF(B18='10 FORMULAS'!$B$6,'10 FORMULAS'!$C$6,IF(B18='10 FORMULAS'!$B$8,'10 FORMULAS'!$C$8,IF(B18='10 FORMULAS'!$B$10,'10 FORMULAS'!$C$10,""))))</f>
        <v/>
      </c>
      <c r="E18" s="242" t="str">
        <f>+IFERROR(VLOOKUP(B18,Tabla3[],2,0),"")</f>
        <v/>
      </c>
      <c r="F18" s="1"/>
      <c r="G18" s="1"/>
      <c r="H18" s="262"/>
      <c r="I18" s="262"/>
      <c r="J18" s="267" t="str">
        <f>(CONCATENATE(Tabla1[[#This Row],[¿QUÉ? 
IMPACTO]]," ","por",Tabla1[[#This Row],[¿CÓMO?
CAUSA INMEDIATA 
(Iniciar con la palabra 
por)]]," ","a causa de"," ",Tabla1[[#This Row],[¿PORQUÉ?
CAUSA RAÍZ
(Iniciar con 
debido a/a causa de)]]))</f>
        <v xml:space="preserve"> por a causa de </v>
      </c>
      <c r="K18" s="266"/>
    </row>
    <row r="19" spans="1:11" s="6" customFormat="1" ht="93" customHeight="1" x14ac:dyDescent="0.25">
      <c r="A19" s="1" t="s">
        <v>74</v>
      </c>
      <c r="B19" s="2"/>
      <c r="C19" s="2"/>
      <c r="D19" s="152" t="str">
        <f>+IF(B19='10 FORMULAS'!$B$4,'10 FORMULAS'!$C$4,IF(B19='10 FORMULAS'!$B$6,'10 FORMULAS'!$C$6,IF(B19='10 FORMULAS'!$B$8,'10 FORMULAS'!$C$8,IF(B19='10 FORMULAS'!$B$10,'10 FORMULAS'!$C$10,""))))</f>
        <v/>
      </c>
      <c r="E19" s="242" t="str">
        <f>+IFERROR(VLOOKUP(B19,Tabla3[],2,0),"")</f>
        <v/>
      </c>
      <c r="F19" s="1"/>
      <c r="G19" s="1"/>
      <c r="H19" s="262"/>
      <c r="I19" s="262"/>
      <c r="J19" s="267" t="str">
        <f>(CONCATENATE(Tabla1[[#This Row],[¿QUÉ? 
IMPACTO]]," ","por",Tabla1[[#This Row],[¿CÓMO?
CAUSA INMEDIATA 
(Iniciar con la palabra 
por)]]," ","a causa de"," ",Tabla1[[#This Row],[¿PORQUÉ?
CAUSA RAÍZ
(Iniciar con 
debido a/a causa de)]]))</f>
        <v xml:space="preserve"> por a causa de </v>
      </c>
      <c r="K19" s="266"/>
    </row>
    <row r="20" spans="1:11" s="6" customFormat="1" ht="93" customHeight="1" x14ac:dyDescent="0.25">
      <c r="A20" s="1" t="s">
        <v>75</v>
      </c>
      <c r="B20" s="2"/>
      <c r="C20" s="2"/>
      <c r="D20" s="152" t="str">
        <f>+IF(B20='10 FORMULAS'!$B$4,'10 FORMULAS'!$C$4,IF(B20='10 FORMULAS'!$B$6,'10 FORMULAS'!$C$6,IF(B20='10 FORMULAS'!$B$8,'10 FORMULAS'!$C$8,IF(B20='10 FORMULAS'!$B$10,'10 FORMULAS'!$C$10,""))))</f>
        <v/>
      </c>
      <c r="E20" s="242" t="str">
        <f>+IFERROR(VLOOKUP(B20,Tabla3[],2,0),"")</f>
        <v/>
      </c>
      <c r="F20" s="1"/>
      <c r="G20" s="1"/>
      <c r="H20" s="262"/>
      <c r="I20" s="262"/>
      <c r="J20" s="267" t="str">
        <f>(CONCATENATE(Tabla1[[#This Row],[¿QUÉ? 
IMPACTO]]," ","por",Tabla1[[#This Row],[¿CÓMO?
CAUSA INMEDIATA 
(Iniciar con la palabra 
por)]]," ","a causa de"," ",Tabla1[[#This Row],[¿PORQUÉ?
CAUSA RAÍZ
(Iniciar con 
debido a/a causa de)]]))</f>
        <v xml:space="preserve"> por a causa de </v>
      </c>
      <c r="K20" s="266"/>
    </row>
    <row r="21" spans="1:11" s="6" customFormat="1" ht="93" customHeight="1" x14ac:dyDescent="0.25">
      <c r="A21" s="1" t="s">
        <v>76</v>
      </c>
      <c r="B21" s="2"/>
      <c r="C21" s="2"/>
      <c r="D21" s="152" t="str">
        <f>+IF(B21='10 FORMULAS'!$B$4,'10 FORMULAS'!$C$4,IF(B21='10 FORMULAS'!$B$6,'10 FORMULAS'!$C$6,IF(B21='10 FORMULAS'!$B$8,'10 FORMULAS'!$C$8,IF(B21='10 FORMULAS'!$B$10,'10 FORMULAS'!$C$10,""))))</f>
        <v/>
      </c>
      <c r="E21" s="242" t="str">
        <f>+IFERROR(VLOOKUP(B21,Tabla3[],2,0),"")</f>
        <v/>
      </c>
      <c r="F21" s="1"/>
      <c r="G21" s="1"/>
      <c r="H21" s="262"/>
      <c r="I21" s="262"/>
      <c r="J21" s="267" t="str">
        <f>(CONCATENATE(Tabla1[[#This Row],[¿QUÉ? 
IMPACTO]]," ","por",Tabla1[[#This Row],[¿CÓMO?
CAUSA INMEDIATA 
(Iniciar con la palabra 
por)]]," ","a causa de"," ",Tabla1[[#This Row],[¿PORQUÉ?
CAUSA RAÍZ
(Iniciar con 
debido a/a causa de)]]))</f>
        <v xml:space="preserve"> por a causa de </v>
      </c>
      <c r="K21" s="266"/>
    </row>
    <row r="22" spans="1:11" s="6" customFormat="1" ht="93" customHeight="1" x14ac:dyDescent="0.25">
      <c r="A22" s="1" t="s">
        <v>77</v>
      </c>
      <c r="B22" s="2"/>
      <c r="C22" s="2"/>
      <c r="D22" s="152" t="str">
        <f>+IF(B22='10 FORMULAS'!$B$4,'10 FORMULAS'!$C$4,IF(B22='10 FORMULAS'!$B$6,'10 FORMULAS'!$C$6,IF(B22='10 FORMULAS'!$B$8,'10 FORMULAS'!$C$8,IF(B22='10 FORMULAS'!$B$10,'10 FORMULAS'!$C$10,""))))</f>
        <v/>
      </c>
      <c r="E22" s="242" t="str">
        <f>+IFERROR(VLOOKUP(B22,Tabla3[],2,0),"")</f>
        <v/>
      </c>
      <c r="F22" s="1"/>
      <c r="G22" s="1"/>
      <c r="H22" s="262"/>
      <c r="I22" s="262"/>
      <c r="J22" s="267" t="str">
        <f>(CONCATENATE(Tabla1[[#This Row],[¿QUÉ? 
IMPACTO]]," ","por",Tabla1[[#This Row],[¿CÓMO?
CAUSA INMEDIATA 
(Iniciar con la palabra 
por)]]," ","a causa de"," ",Tabla1[[#This Row],[¿PORQUÉ?
CAUSA RAÍZ
(Iniciar con 
debido a/a causa de)]]))</f>
        <v xml:space="preserve"> por a causa de </v>
      </c>
      <c r="K22" s="266"/>
    </row>
    <row r="23" spans="1:11" s="6" customFormat="1" ht="93" customHeight="1" x14ac:dyDescent="0.25">
      <c r="A23" s="1" t="s">
        <v>78</v>
      </c>
      <c r="B23" s="2"/>
      <c r="C23" s="2"/>
      <c r="D23" s="152" t="str">
        <f>+IF(B23='10 FORMULAS'!$B$4,'10 FORMULAS'!$C$4,IF(B23='10 FORMULAS'!$B$6,'10 FORMULAS'!$C$6,IF(B23='10 FORMULAS'!$B$8,'10 FORMULAS'!$C$8,IF(B23='10 FORMULAS'!$B$10,'10 FORMULAS'!$C$10,""))))</f>
        <v/>
      </c>
      <c r="E23" s="242" t="str">
        <f>+IFERROR(VLOOKUP(B23,Tabla3[],2,0),"")</f>
        <v/>
      </c>
      <c r="F23" s="1"/>
      <c r="G23" s="1"/>
      <c r="H23" s="262"/>
      <c r="I23" s="262"/>
      <c r="J23" s="267" t="str">
        <f>(CONCATENATE(Tabla1[[#This Row],[¿QUÉ? 
IMPACTO]]," ","por",Tabla1[[#This Row],[¿CÓMO?
CAUSA INMEDIATA 
(Iniciar con la palabra 
por)]]," ","a causa de"," ",Tabla1[[#This Row],[¿PORQUÉ?
CAUSA RAÍZ
(Iniciar con 
debido a/a causa de)]]))</f>
        <v xml:space="preserve"> por a causa de </v>
      </c>
      <c r="K23" s="266"/>
    </row>
    <row r="24" spans="1:11" s="6" customFormat="1" ht="93" customHeight="1" x14ac:dyDescent="0.25">
      <c r="A24" s="1" t="s">
        <v>79</v>
      </c>
      <c r="B24" s="2"/>
      <c r="C24" s="2"/>
      <c r="D24" s="152" t="str">
        <f>+IF(B24='10 FORMULAS'!$B$4,'10 FORMULAS'!$C$4,IF(B24='10 FORMULAS'!$B$6,'10 FORMULAS'!$C$6,IF(B24='10 FORMULAS'!$B$8,'10 FORMULAS'!$C$8,IF(B24='10 FORMULAS'!$B$10,'10 FORMULAS'!$C$10,""))))</f>
        <v/>
      </c>
      <c r="E24" s="242" t="str">
        <f>+IFERROR(VLOOKUP(B24,Tabla3[],2,0),"")</f>
        <v/>
      </c>
      <c r="F24" s="1"/>
      <c r="G24" s="1"/>
      <c r="H24" s="262"/>
      <c r="I24" s="262"/>
      <c r="J24" s="267" t="str">
        <f>(CONCATENATE(Tabla1[[#This Row],[¿QUÉ? 
IMPACTO]]," ","por",Tabla1[[#This Row],[¿CÓMO?
CAUSA INMEDIATA 
(Iniciar con la palabra 
por)]]," ","a causa de"," ",Tabla1[[#This Row],[¿PORQUÉ?
CAUSA RAÍZ
(Iniciar con 
debido a/a causa de)]]))</f>
        <v xml:space="preserve"> por a causa de </v>
      </c>
      <c r="K24" s="266"/>
    </row>
    <row r="25" spans="1:11" s="6" customFormat="1" ht="93" customHeight="1" x14ac:dyDescent="0.25">
      <c r="A25" s="1" t="s">
        <v>80</v>
      </c>
      <c r="B25" s="2"/>
      <c r="C25" s="2"/>
      <c r="D25" s="152" t="str">
        <f>+IF(B25='10 FORMULAS'!$B$4,'10 FORMULAS'!$C$4,IF(B25='10 FORMULAS'!$B$6,'10 FORMULAS'!$C$6,IF(B25='10 FORMULAS'!$B$8,'10 FORMULAS'!$C$8,IF(B25='10 FORMULAS'!$B$10,'10 FORMULAS'!$C$10,""))))</f>
        <v/>
      </c>
      <c r="E25" s="242" t="str">
        <f>+IFERROR(VLOOKUP(B25,Tabla3[],2,0),"")</f>
        <v/>
      </c>
      <c r="F25" s="1"/>
      <c r="G25" s="1"/>
      <c r="H25" s="262"/>
      <c r="I25" s="262"/>
      <c r="J25" s="267" t="str">
        <f>(CONCATENATE(Tabla1[[#This Row],[¿QUÉ? 
IMPACTO]]," ","por",Tabla1[[#This Row],[¿CÓMO?
CAUSA INMEDIATA 
(Iniciar con la palabra 
por)]]," ","a causa de"," ",Tabla1[[#This Row],[¿PORQUÉ?
CAUSA RAÍZ
(Iniciar con 
debido a/a causa de)]]))</f>
        <v xml:space="preserve"> por a causa de </v>
      </c>
      <c r="K25" s="266"/>
    </row>
    <row r="26" spans="1:11" s="6" customFormat="1" ht="93" customHeight="1" x14ac:dyDescent="0.25">
      <c r="A26" s="1" t="s">
        <v>81</v>
      </c>
      <c r="B26" s="2"/>
      <c r="C26" s="2"/>
      <c r="D26" s="152" t="str">
        <f>+IF(B26='10 FORMULAS'!$B$4,'10 FORMULAS'!$C$4,IF(B26='10 FORMULAS'!$B$6,'10 FORMULAS'!$C$6,IF(B26='10 FORMULAS'!$B$8,'10 FORMULAS'!$C$8,IF(B26='10 FORMULAS'!$B$10,'10 FORMULAS'!$C$10,""))))</f>
        <v/>
      </c>
      <c r="E26" s="242" t="str">
        <f>+IFERROR(VLOOKUP(B26,Tabla3[],2,0),"")</f>
        <v/>
      </c>
      <c r="F26" s="1"/>
      <c r="G26" s="1"/>
      <c r="H26" s="262"/>
      <c r="I26" s="262"/>
      <c r="J26" s="267" t="str">
        <f>(CONCATENATE(Tabla1[[#This Row],[¿QUÉ? 
IMPACTO]]," ","por",Tabla1[[#This Row],[¿CÓMO?
CAUSA INMEDIATA 
(Iniciar con la palabra 
por)]]," ","a causa de"," ",Tabla1[[#This Row],[¿PORQUÉ?
CAUSA RAÍZ
(Iniciar con 
debido a/a causa de)]]))</f>
        <v xml:space="preserve"> por a causa de </v>
      </c>
      <c r="K26" s="266"/>
    </row>
    <row r="27" spans="1:11" s="6" customFormat="1" ht="93" customHeight="1" x14ac:dyDescent="0.25">
      <c r="A27" s="1" t="s">
        <v>82</v>
      </c>
      <c r="B27" s="2"/>
      <c r="C27" s="2"/>
      <c r="D27" s="152" t="str">
        <f>+IF(B27='10 FORMULAS'!$B$4,'10 FORMULAS'!$C$4,IF(B27='10 FORMULAS'!$B$6,'10 FORMULAS'!$C$6,IF(B27='10 FORMULAS'!$B$8,'10 FORMULAS'!$C$8,IF(B27='10 FORMULAS'!$B$10,'10 FORMULAS'!$C$10,""))))</f>
        <v/>
      </c>
      <c r="E27" s="242" t="str">
        <f>+IFERROR(VLOOKUP(B27,Tabla3[],2,0),"")</f>
        <v/>
      </c>
      <c r="F27" s="1"/>
      <c r="G27" s="1"/>
      <c r="H27" s="262"/>
      <c r="I27" s="262"/>
      <c r="J27" s="267" t="str">
        <f>(CONCATENATE(Tabla1[[#This Row],[¿QUÉ? 
IMPACTO]]," ","por",Tabla1[[#This Row],[¿CÓMO?
CAUSA INMEDIATA 
(Iniciar con la palabra 
por)]]," ","a causa de"," ",Tabla1[[#This Row],[¿PORQUÉ?
CAUSA RAÍZ
(Iniciar con 
debido a/a causa de)]]))</f>
        <v xml:space="preserve"> por a causa de </v>
      </c>
      <c r="K27" s="266"/>
    </row>
    <row r="28" spans="1:11" s="6" customFormat="1" ht="93" customHeight="1" x14ac:dyDescent="0.25">
      <c r="A28" s="1" t="s">
        <v>83</v>
      </c>
      <c r="B28" s="2"/>
      <c r="C28" s="2"/>
      <c r="D28" s="152" t="str">
        <f>+IF(B28='10 FORMULAS'!$B$4,'10 FORMULAS'!$C$4,IF(B28='10 FORMULAS'!$B$6,'10 FORMULAS'!$C$6,IF(B28='10 FORMULAS'!$B$8,'10 FORMULAS'!$C$8,IF(B28='10 FORMULAS'!$B$10,'10 FORMULAS'!$C$10,""))))</f>
        <v/>
      </c>
      <c r="E28" s="242" t="str">
        <f>+IFERROR(VLOOKUP(B28,Tabla3[],2,0),"")</f>
        <v/>
      </c>
      <c r="F28" s="1"/>
      <c r="G28" s="1"/>
      <c r="H28" s="263"/>
      <c r="I28" s="263"/>
      <c r="J28" s="267" t="str">
        <f>(CONCATENATE(Tabla1[[#This Row],[¿QUÉ? 
IMPACTO]]," ","por",Tabla1[[#This Row],[¿CÓMO?
CAUSA INMEDIATA 
(Iniciar con la palabra 
por)]]," ","a causa de"," ",Tabla1[[#This Row],[¿PORQUÉ?
CAUSA RAÍZ
(Iniciar con 
debido a/a causa de)]]))</f>
        <v xml:space="preserve"> por a causa de </v>
      </c>
      <c r="K28" s="266"/>
    </row>
    <row r="29" spans="1:11" s="6" customFormat="1" ht="18" x14ac:dyDescent="0.25">
      <c r="F29" s="7"/>
      <c r="G29" s="7"/>
      <c r="H29" s="7"/>
      <c r="I29" s="7"/>
      <c r="J29" s="8"/>
    </row>
    <row r="30" spans="1:11" x14ac:dyDescent="0.2">
      <c r="F30" s="3"/>
      <c r="G30" s="3"/>
      <c r="H30" s="3"/>
      <c r="I30" s="3"/>
    </row>
    <row r="31" spans="1:11" x14ac:dyDescent="0.2">
      <c r="F31" s="3"/>
      <c r="G31" s="3"/>
      <c r="H31" s="3"/>
      <c r="I31" s="3"/>
    </row>
    <row r="32" spans="1:11" x14ac:dyDescent="0.25">
      <c r="F32" s="9"/>
      <c r="G32" s="9"/>
      <c r="H32" s="9"/>
      <c r="I32" s="9"/>
    </row>
    <row r="33" spans="6:26" x14ac:dyDescent="0.2">
      <c r="F33" s="3"/>
      <c r="G33" s="3"/>
      <c r="H33" s="3"/>
      <c r="I33" s="3"/>
    </row>
    <row r="34" spans="6:26" x14ac:dyDescent="0.2">
      <c r="F34" s="3"/>
      <c r="G34" s="3"/>
      <c r="H34" s="3"/>
      <c r="I34" s="3"/>
    </row>
    <row r="35" spans="6:26" x14ac:dyDescent="0.2">
      <c r="F35" s="3"/>
      <c r="G35" s="3"/>
      <c r="H35" s="3"/>
      <c r="I35" s="3"/>
    </row>
    <row r="39" spans="6:26" ht="14.25" customHeight="1" x14ac:dyDescent="0.25"/>
    <row r="43" spans="6:26" ht="14.25" customHeight="1" x14ac:dyDescent="0.25">
      <c r="X43" s="10"/>
    </row>
    <row r="44" spans="6:26" x14ac:dyDescent="0.25">
      <c r="Z44" s="10"/>
    </row>
    <row r="45" spans="6:26" x14ac:dyDescent="0.25">
      <c r="Z45" s="10"/>
    </row>
    <row r="46" spans="6:26" x14ac:dyDescent="0.25">
      <c r="Z46" s="10"/>
    </row>
    <row r="47" spans="6:26" x14ac:dyDescent="0.25">
      <c r="Z47" s="10"/>
    </row>
    <row r="48" spans="6:26" x14ac:dyDescent="0.25">
      <c r="Z48" s="10"/>
    </row>
    <row r="49" spans="26:26" x14ac:dyDescent="0.25">
      <c r="Z49" s="10"/>
    </row>
    <row r="50" spans="26:26" x14ac:dyDescent="0.25">
      <c r="Z50" s="10"/>
    </row>
    <row r="51" spans="26:26" ht="14.25" customHeight="1" x14ac:dyDescent="0.25">
      <c r="Z51" s="10"/>
    </row>
    <row r="52" spans="26:26" x14ac:dyDescent="0.25">
      <c r="Z52" s="10"/>
    </row>
  </sheetData>
  <sheetProtection formatCells="0" formatColumns="0" formatRows="0" sort="0" autoFilter="0" pivotTables="0"/>
  <mergeCells count="8">
    <mergeCell ref="C2:K2"/>
    <mergeCell ref="B7:E7"/>
    <mergeCell ref="A7:A8"/>
    <mergeCell ref="A1:K1"/>
    <mergeCell ref="A3:K3"/>
    <mergeCell ref="B4:D4"/>
    <mergeCell ref="B5:D5"/>
    <mergeCell ref="F4:H4"/>
  </mergeCells>
  <phoneticPr fontId="16" type="noConversion"/>
  <dataValidations count="2">
    <dataValidation type="list" allowBlank="1" showInputMessage="1" showErrorMessage="1" sqref="C9:C28">
      <formula1>INDIRECT(B9)</formula1>
    </dataValidation>
    <dataValidation type="list" allowBlank="1" showInputMessage="1" showErrorMessage="1" sqref="G9:G28">
      <formula1>INDIRECT($F9)</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14:formula1>
            <xm:f>'10 FORMULAS'!$A$31:$E$31</xm:f>
          </x14:formula1>
          <xm:sqref>F9:F28</xm:sqref>
        </x14:dataValidation>
        <x14:dataValidation type="list" allowBlank="1" showInputMessage="1" showErrorMessage="1">
          <x14:formula1>
            <xm:f>'10 FORMULAS'!$A$38:$F$38</xm:f>
          </x14:formula1>
          <xm:sqref>B15:B28 B9:B13</xm:sqref>
        </x14:dataValidation>
        <x14:dataValidation type="list" allowBlank="1" showInputMessage="1" showErrorMessage="1">
          <x14:formula1>
            <xm:f>'10 FORMULAS'!$Y$3:$Y$26</xm:f>
          </x14:formula1>
          <xm:sqref>F4:H4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6"/>
  <sheetViews>
    <sheetView topLeftCell="I1" zoomScale="70" zoomScaleNormal="70" workbookViewId="0">
      <selection activeCell="L11" sqref="L11"/>
    </sheetView>
  </sheetViews>
  <sheetFormatPr baseColWidth="10" defaultColWidth="10.85546875" defaultRowHeight="12.75" x14ac:dyDescent="0.2"/>
  <cols>
    <col min="1" max="1" width="35.42578125" style="128" customWidth="1"/>
    <col min="2" max="2" width="47.140625" style="128" customWidth="1"/>
    <col min="3" max="3" width="42.42578125" style="128" customWidth="1"/>
    <col min="4" max="4" width="34.42578125" style="128" customWidth="1"/>
    <col min="5" max="5" width="27.140625" style="128" customWidth="1"/>
    <col min="6" max="6" width="45.42578125" style="128" customWidth="1"/>
    <col min="7" max="7" width="22.140625" style="128" customWidth="1"/>
    <col min="8" max="8" width="20.85546875" style="128" customWidth="1"/>
    <col min="9" max="9" width="46.28515625" style="128" customWidth="1"/>
    <col min="10" max="10" width="10.85546875" style="128"/>
    <col min="11" max="11" width="20.85546875" style="128" customWidth="1"/>
    <col min="12" max="12" width="14.42578125" style="128" customWidth="1"/>
    <col min="13" max="14" width="21" style="128" customWidth="1"/>
    <col min="15" max="16" width="10.85546875" style="128"/>
    <col min="17" max="17" width="14.85546875" style="128" customWidth="1"/>
    <col min="18" max="18" width="10.85546875" style="128"/>
    <col min="19" max="19" width="16.42578125" style="128" customWidth="1"/>
    <col min="20" max="20" width="10.85546875" style="128"/>
    <col min="21" max="21" width="30.140625" style="128" customWidth="1"/>
    <col min="22" max="24" width="10.85546875" style="128"/>
    <col min="25" max="25" width="32.7109375" style="128" customWidth="1"/>
    <col min="26" max="16384" width="10.85546875" style="128"/>
  </cols>
  <sheetData>
    <row r="1" spans="1:25" ht="25.5" customHeight="1" x14ac:dyDescent="0.2">
      <c r="A1" s="487" t="s">
        <v>84</v>
      </c>
      <c r="B1" s="487"/>
      <c r="E1" s="486" t="s">
        <v>85</v>
      </c>
      <c r="F1" s="486"/>
      <c r="G1" s="486"/>
      <c r="H1" s="486"/>
    </row>
    <row r="2" spans="1:25" ht="48.95" customHeight="1" x14ac:dyDescent="0.2">
      <c r="B2" s="140" t="s">
        <v>52</v>
      </c>
      <c r="C2" s="140"/>
      <c r="E2" s="485" t="s">
        <v>86</v>
      </c>
      <c r="F2" s="485"/>
      <c r="G2" s="485"/>
      <c r="H2" s="485"/>
      <c r="I2" s="485"/>
      <c r="K2" s="485" t="s">
        <v>87</v>
      </c>
      <c r="L2" s="485"/>
      <c r="M2" s="485"/>
      <c r="N2" s="485"/>
      <c r="P2" s="485" t="s">
        <v>35</v>
      </c>
      <c r="Q2" s="485"/>
      <c r="S2" s="129" t="s">
        <v>44</v>
      </c>
      <c r="U2" s="129" t="s">
        <v>88</v>
      </c>
      <c r="W2" s="76" t="s">
        <v>45</v>
      </c>
      <c r="Y2" s="76" t="s">
        <v>6</v>
      </c>
    </row>
    <row r="3" spans="1:25" ht="29.25" thickBot="1" x14ac:dyDescent="0.25">
      <c r="A3" s="130" t="s">
        <v>89</v>
      </c>
      <c r="B3" s="140" t="s">
        <v>89</v>
      </c>
      <c r="C3" s="140" t="s">
        <v>52</v>
      </c>
      <c r="E3" s="131" t="s">
        <v>31</v>
      </c>
      <c r="F3" s="131" t="s">
        <v>33</v>
      </c>
      <c r="H3" s="131" t="s">
        <v>36</v>
      </c>
      <c r="I3" s="131" t="s">
        <v>38</v>
      </c>
      <c r="K3" s="129" t="s">
        <v>90</v>
      </c>
      <c r="L3" s="129" t="s">
        <v>91</v>
      </c>
      <c r="M3" s="129" t="s">
        <v>92</v>
      </c>
      <c r="N3" s="129" t="s">
        <v>93</v>
      </c>
      <c r="P3" s="135" t="s">
        <v>31</v>
      </c>
      <c r="Q3" s="135" t="s">
        <v>94</v>
      </c>
      <c r="S3" s="130" t="s">
        <v>95</v>
      </c>
      <c r="U3" s="11" t="s">
        <v>96</v>
      </c>
      <c r="W3" s="53" t="s">
        <v>97</v>
      </c>
      <c r="Y3" s="11" t="s">
        <v>365</v>
      </c>
    </row>
    <row r="4" spans="1:25" ht="38.25" x14ac:dyDescent="0.2">
      <c r="A4" s="139" t="s">
        <v>98</v>
      </c>
      <c r="B4" s="142" t="s">
        <v>98</v>
      </c>
      <c r="C4" s="153" t="s">
        <v>99</v>
      </c>
      <c r="E4" s="130" t="s">
        <v>100</v>
      </c>
      <c r="F4" s="132">
        <v>0.25</v>
      </c>
      <c r="H4" s="130" t="s">
        <v>101</v>
      </c>
      <c r="I4" s="132">
        <v>0.25</v>
      </c>
      <c r="K4" s="235" t="s">
        <v>102</v>
      </c>
      <c r="L4" s="130" t="s">
        <v>103</v>
      </c>
      <c r="M4" s="130" t="s">
        <v>104</v>
      </c>
      <c r="N4" s="130" t="s">
        <v>105</v>
      </c>
      <c r="P4" s="130" t="s">
        <v>100</v>
      </c>
      <c r="Q4" s="176" t="s">
        <v>106</v>
      </c>
      <c r="S4" s="130" t="s">
        <v>107</v>
      </c>
      <c r="U4" s="11" t="s">
        <v>108</v>
      </c>
      <c r="W4" s="53" t="s">
        <v>109</v>
      </c>
      <c r="Y4" s="11" t="s">
        <v>366</v>
      </c>
    </row>
    <row r="5" spans="1:25" ht="77.25" thickBot="1" x14ac:dyDescent="0.25">
      <c r="A5" s="139" t="s">
        <v>110</v>
      </c>
      <c r="B5" s="146"/>
      <c r="C5" s="154"/>
      <c r="E5" s="130" t="s">
        <v>111</v>
      </c>
      <c r="F5" s="132">
        <v>0.15</v>
      </c>
      <c r="H5" s="130" t="s">
        <v>112</v>
      </c>
      <c r="I5" s="132">
        <v>0.15</v>
      </c>
      <c r="K5" s="235" t="s">
        <v>113</v>
      </c>
      <c r="L5" s="130" t="s">
        <v>114</v>
      </c>
      <c r="M5" s="130" t="s">
        <v>115</v>
      </c>
      <c r="N5" s="130" t="s">
        <v>116</v>
      </c>
      <c r="P5" s="130" t="s">
        <v>111</v>
      </c>
      <c r="Q5" s="176" t="s">
        <v>106</v>
      </c>
      <c r="S5" s="130" t="s">
        <v>117</v>
      </c>
      <c r="U5" s="11" t="s">
        <v>118</v>
      </c>
      <c r="W5" s="53" t="s">
        <v>119</v>
      </c>
      <c r="Y5" s="11" t="s">
        <v>367</v>
      </c>
    </row>
    <row r="6" spans="1:25" ht="28.5" x14ac:dyDescent="0.2">
      <c r="A6" s="139" t="s">
        <v>120</v>
      </c>
      <c r="B6" s="148" t="s">
        <v>110</v>
      </c>
      <c r="C6" s="155" t="s">
        <v>121</v>
      </c>
      <c r="E6" s="130" t="s">
        <v>122</v>
      </c>
      <c r="F6" s="132">
        <v>0.1</v>
      </c>
      <c r="H6" s="130"/>
      <c r="I6" s="130"/>
      <c r="K6" s="235" t="s">
        <v>123</v>
      </c>
      <c r="L6" s="130"/>
      <c r="M6" s="130"/>
      <c r="N6" s="130" t="s">
        <v>124</v>
      </c>
      <c r="P6" s="130" t="s">
        <v>122</v>
      </c>
      <c r="Q6" s="176" t="s">
        <v>125</v>
      </c>
      <c r="S6" s="130" t="s">
        <v>126</v>
      </c>
      <c r="U6" s="11" t="s">
        <v>127</v>
      </c>
      <c r="W6" s="130"/>
      <c r="Y6" s="11" t="s">
        <v>368</v>
      </c>
    </row>
    <row r="7" spans="1:25" ht="43.5" thickBot="1" x14ac:dyDescent="0.25">
      <c r="A7" s="139" t="s">
        <v>128</v>
      </c>
      <c r="B7" s="146"/>
      <c r="C7" s="154"/>
      <c r="E7" s="130"/>
      <c r="F7" s="132"/>
      <c r="L7" s="128" t="s">
        <v>395</v>
      </c>
      <c r="P7" s="133"/>
      <c r="S7" s="130" t="s">
        <v>129</v>
      </c>
      <c r="Y7" s="11" t="s">
        <v>369</v>
      </c>
    </row>
    <row r="8" spans="1:25" ht="14.25" x14ac:dyDescent="0.2">
      <c r="A8" s="139" t="s">
        <v>130</v>
      </c>
      <c r="B8" s="148" t="s">
        <v>120</v>
      </c>
      <c r="C8" s="155" t="s">
        <v>131</v>
      </c>
      <c r="L8" s="128" t="s">
        <v>396</v>
      </c>
      <c r="S8" s="130"/>
      <c r="Y8" s="11" t="s">
        <v>370</v>
      </c>
    </row>
    <row r="9" spans="1:25" ht="26.25" thickBot="1" x14ac:dyDescent="0.25">
      <c r="A9" s="139" t="s">
        <v>132</v>
      </c>
      <c r="B9" s="150"/>
      <c r="C9" s="154"/>
      <c r="L9" s="128" t="s">
        <v>397</v>
      </c>
      <c r="Y9" s="11" t="s">
        <v>371</v>
      </c>
    </row>
    <row r="10" spans="1:25" ht="28.5" x14ac:dyDescent="0.2">
      <c r="A10" s="139" t="s">
        <v>133</v>
      </c>
      <c r="B10" s="148" t="s">
        <v>128</v>
      </c>
      <c r="C10" s="155" t="s">
        <v>134</v>
      </c>
      <c r="L10" s="128" t="s">
        <v>398</v>
      </c>
      <c r="Y10" s="11" t="s">
        <v>372</v>
      </c>
    </row>
    <row r="11" spans="1:25" ht="14.25" customHeight="1" thickBot="1" x14ac:dyDescent="0.25">
      <c r="A11" s="141"/>
      <c r="B11" s="146"/>
      <c r="C11" s="154"/>
      <c r="L11" s="128" t="s">
        <v>399</v>
      </c>
      <c r="Y11" s="11" t="s">
        <v>373</v>
      </c>
    </row>
    <row r="12" spans="1:25" ht="14.25" customHeight="1" x14ac:dyDescent="0.2">
      <c r="B12" s="148" t="s">
        <v>130</v>
      </c>
      <c r="C12" s="149" t="s">
        <v>99</v>
      </c>
      <c r="Y12" s="11" t="s">
        <v>374</v>
      </c>
    </row>
    <row r="13" spans="1:25" ht="14.25" customHeight="1" x14ac:dyDescent="0.2">
      <c r="A13" s="233" t="s">
        <v>56</v>
      </c>
      <c r="B13" s="145"/>
      <c r="C13" s="144" t="s">
        <v>121</v>
      </c>
      <c r="Y13" s="11" t="s">
        <v>375</v>
      </c>
    </row>
    <row r="14" spans="1:25" ht="14.25" customHeight="1" x14ac:dyDescent="0.2">
      <c r="A14" s="234" t="s">
        <v>135</v>
      </c>
      <c r="B14" s="143"/>
      <c r="C14" s="144" t="s">
        <v>131</v>
      </c>
      <c r="Y14" s="11" t="s">
        <v>376</v>
      </c>
    </row>
    <row r="15" spans="1:25" ht="14.25" customHeight="1" x14ac:dyDescent="0.2">
      <c r="A15" s="234" t="s">
        <v>63</v>
      </c>
      <c r="B15" s="143"/>
      <c r="C15" s="144" t="s">
        <v>134</v>
      </c>
      <c r="Y15" s="11" t="s">
        <v>377</v>
      </c>
    </row>
    <row r="16" spans="1:25" ht="14.25" customHeight="1" x14ac:dyDescent="0.2">
      <c r="A16" s="234" t="s">
        <v>136</v>
      </c>
      <c r="B16" s="143"/>
      <c r="C16" s="144" t="s">
        <v>137</v>
      </c>
      <c r="Y16" s="11" t="s">
        <v>378</v>
      </c>
    </row>
    <row r="17" spans="1:25" ht="14.25" customHeight="1" thickBot="1" x14ac:dyDescent="0.25">
      <c r="A17" s="234" t="s">
        <v>138</v>
      </c>
      <c r="B17" s="146"/>
      <c r="C17" s="147"/>
      <c r="Y17" s="11" t="s">
        <v>379</v>
      </c>
    </row>
    <row r="18" spans="1:25" ht="14.25" x14ac:dyDescent="0.2">
      <c r="A18" s="234" t="s">
        <v>139</v>
      </c>
      <c r="B18" s="148" t="s">
        <v>132</v>
      </c>
      <c r="C18" s="149" t="s">
        <v>99</v>
      </c>
      <c r="Y18" s="11" t="s">
        <v>380</v>
      </c>
    </row>
    <row r="19" spans="1:25" ht="14.25" customHeight="1" x14ac:dyDescent="0.2">
      <c r="B19" s="143"/>
      <c r="C19" s="144" t="s">
        <v>121</v>
      </c>
      <c r="Y19" s="11" t="s">
        <v>381</v>
      </c>
    </row>
    <row r="20" spans="1:25" ht="14.25" customHeight="1" x14ac:dyDescent="0.2">
      <c r="B20" s="143"/>
      <c r="C20" s="144" t="s">
        <v>131</v>
      </c>
      <c r="Y20" s="11" t="s">
        <v>382</v>
      </c>
    </row>
    <row r="21" spans="1:25" ht="14.25" customHeight="1" x14ac:dyDescent="0.2">
      <c r="B21" s="143"/>
      <c r="C21" s="144" t="s">
        <v>134</v>
      </c>
      <c r="Y21" s="11" t="s">
        <v>383</v>
      </c>
    </row>
    <row r="22" spans="1:25" ht="14.25" customHeight="1" x14ac:dyDescent="0.2">
      <c r="B22" s="143"/>
      <c r="C22" s="144" t="s">
        <v>137</v>
      </c>
      <c r="Y22" s="11" t="s">
        <v>384</v>
      </c>
    </row>
    <row r="23" spans="1:25" ht="14.25" customHeight="1" thickBot="1" x14ac:dyDescent="0.25">
      <c r="B23" s="150"/>
      <c r="C23" s="151"/>
      <c r="Y23" s="11" t="s">
        <v>393</v>
      </c>
    </row>
    <row r="24" spans="1:25" ht="14.25" customHeight="1" x14ac:dyDescent="0.2">
      <c r="B24" s="148" t="s">
        <v>133</v>
      </c>
      <c r="C24" s="149" t="s">
        <v>137</v>
      </c>
      <c r="Y24" s="11" t="s">
        <v>387</v>
      </c>
    </row>
    <row r="25" spans="1:25" ht="14.25" customHeight="1" x14ac:dyDescent="0.2">
      <c r="B25" s="143"/>
      <c r="C25" s="144" t="s">
        <v>121</v>
      </c>
      <c r="Y25" s="11" t="s">
        <v>388</v>
      </c>
    </row>
    <row r="26" spans="1:25" ht="14.25" customHeight="1" thickBot="1" x14ac:dyDescent="0.25">
      <c r="B26" s="146"/>
      <c r="C26" s="147"/>
      <c r="Y26" s="381" t="s">
        <v>389</v>
      </c>
    </row>
    <row r="30" spans="1:25" x14ac:dyDescent="0.2">
      <c r="A30" s="233"/>
      <c r="B30" s="233"/>
      <c r="C30" s="233"/>
      <c r="D30" s="233"/>
      <c r="E30" s="233"/>
    </row>
    <row r="31" spans="1:25" ht="25.5" x14ac:dyDescent="0.2">
      <c r="A31" s="128" t="s">
        <v>135</v>
      </c>
      <c r="B31" s="128" t="s">
        <v>63</v>
      </c>
      <c r="C31" s="128" t="s">
        <v>140</v>
      </c>
      <c r="D31" s="128" t="s">
        <v>141</v>
      </c>
      <c r="E31" s="128" t="s">
        <v>142</v>
      </c>
    </row>
    <row r="32" spans="1:25" ht="25.5" x14ac:dyDescent="0.2">
      <c r="A32" s="243" t="s">
        <v>143</v>
      </c>
      <c r="B32" s="128" t="s">
        <v>144</v>
      </c>
      <c r="C32" s="128" t="s">
        <v>145</v>
      </c>
      <c r="D32" s="128" t="s">
        <v>143</v>
      </c>
      <c r="E32" s="128" t="s">
        <v>143</v>
      </c>
    </row>
    <row r="33" spans="1:9" ht="25.5" x14ac:dyDescent="0.2">
      <c r="A33" s="243" t="s">
        <v>146</v>
      </c>
      <c r="B33" s="128" t="s">
        <v>64</v>
      </c>
      <c r="C33" s="128" t="s">
        <v>147</v>
      </c>
      <c r="D33" s="128" t="s">
        <v>146</v>
      </c>
      <c r="E33" s="128" t="s">
        <v>146</v>
      </c>
    </row>
    <row r="34" spans="1:9" ht="25.5" x14ac:dyDescent="0.2">
      <c r="A34" s="243" t="s">
        <v>148</v>
      </c>
      <c r="B34" s="128" t="s">
        <v>149</v>
      </c>
      <c r="C34" s="128" t="s">
        <v>150</v>
      </c>
      <c r="D34" s="128" t="s">
        <v>148</v>
      </c>
      <c r="E34" s="128" t="s">
        <v>148</v>
      </c>
    </row>
    <row r="35" spans="1:9" ht="25.5" x14ac:dyDescent="0.2">
      <c r="B35" s="128" t="s">
        <v>151</v>
      </c>
    </row>
    <row r="37" spans="1:9" x14ac:dyDescent="0.2">
      <c r="H37" s="128" t="s">
        <v>53</v>
      </c>
      <c r="I37" s="128" t="s">
        <v>152</v>
      </c>
    </row>
    <row r="38" spans="1:9" ht="102" x14ac:dyDescent="0.2">
      <c r="A38" s="249" t="s">
        <v>153</v>
      </c>
      <c r="B38" s="249" t="s">
        <v>61</v>
      </c>
      <c r="C38" s="249" t="s">
        <v>131</v>
      </c>
      <c r="D38" s="249" t="s">
        <v>154</v>
      </c>
      <c r="E38" s="249" t="s">
        <v>137</v>
      </c>
      <c r="F38" s="249" t="s">
        <v>155</v>
      </c>
      <c r="H38" s="128" t="s">
        <v>153</v>
      </c>
      <c r="I38" s="128" t="s">
        <v>156</v>
      </c>
    </row>
    <row r="39" spans="1:9" ht="63.75" x14ac:dyDescent="0.2">
      <c r="A39" s="245" t="s">
        <v>157</v>
      </c>
      <c r="B39" s="246" t="s">
        <v>158</v>
      </c>
      <c r="C39" s="246" t="s">
        <v>159</v>
      </c>
      <c r="D39" s="245" t="s">
        <v>160</v>
      </c>
      <c r="E39" s="245" t="s">
        <v>161</v>
      </c>
      <c r="F39" s="247" t="s">
        <v>162</v>
      </c>
      <c r="H39" s="128" t="s">
        <v>61</v>
      </c>
      <c r="I39" s="128" t="s">
        <v>163</v>
      </c>
    </row>
    <row r="40" spans="1:9" ht="38.25" x14ac:dyDescent="0.2">
      <c r="A40" s="245" t="s">
        <v>164</v>
      </c>
      <c r="B40" s="246" t="s">
        <v>62</v>
      </c>
      <c r="C40" s="246" t="s">
        <v>165</v>
      </c>
      <c r="D40" s="248" t="s">
        <v>166</v>
      </c>
      <c r="E40" s="248" t="s">
        <v>167</v>
      </c>
      <c r="F40" s="245" t="s">
        <v>168</v>
      </c>
      <c r="H40" s="128" t="s">
        <v>131</v>
      </c>
      <c r="I40" s="128" t="s">
        <v>169</v>
      </c>
    </row>
    <row r="41" spans="1:9" ht="28.5" x14ac:dyDescent="0.2">
      <c r="A41" s="245" t="s">
        <v>170</v>
      </c>
      <c r="B41" s="246" t="s">
        <v>171</v>
      </c>
      <c r="C41" s="246" t="s">
        <v>172</v>
      </c>
      <c r="D41" s="248" t="s">
        <v>173</v>
      </c>
      <c r="E41" s="248" t="s">
        <v>174</v>
      </c>
      <c r="F41" s="248" t="s">
        <v>175</v>
      </c>
      <c r="H41" s="128" t="s">
        <v>154</v>
      </c>
      <c r="I41" s="128" t="s">
        <v>176</v>
      </c>
    </row>
    <row r="42" spans="1:9" ht="28.5" x14ac:dyDescent="0.2">
      <c r="A42" s="245" t="s">
        <v>177</v>
      </c>
      <c r="B42" s="246" t="s">
        <v>178</v>
      </c>
      <c r="C42" s="246" t="s">
        <v>179</v>
      </c>
      <c r="D42" s="248" t="s">
        <v>180</v>
      </c>
      <c r="E42" s="248" t="s">
        <v>181</v>
      </c>
      <c r="F42" s="248" t="s">
        <v>182</v>
      </c>
      <c r="H42" s="128" t="s">
        <v>137</v>
      </c>
      <c r="I42" s="128" t="s">
        <v>183</v>
      </c>
    </row>
    <row r="43" spans="1:9" ht="25.5" x14ac:dyDescent="0.2">
      <c r="A43" s="245" t="s">
        <v>184</v>
      </c>
      <c r="B43" s="244"/>
      <c r="C43" s="244"/>
      <c r="D43" s="248" t="s">
        <v>185</v>
      </c>
      <c r="E43" s="244"/>
      <c r="F43" s="244"/>
      <c r="H43" s="128" t="s">
        <v>155</v>
      </c>
      <c r="I43" s="128" t="s">
        <v>186</v>
      </c>
    </row>
    <row r="44" spans="1:9" ht="28.5" x14ac:dyDescent="0.2">
      <c r="A44" s="245" t="s">
        <v>187</v>
      </c>
      <c r="B44" s="244"/>
      <c r="C44" s="244"/>
      <c r="D44" s="244"/>
      <c r="E44" s="244"/>
      <c r="F44" s="244"/>
    </row>
    <row r="45" spans="1:9" ht="42.75" x14ac:dyDescent="0.2">
      <c r="A45" s="245" t="s">
        <v>188</v>
      </c>
      <c r="B45" s="244"/>
      <c r="C45" s="244"/>
      <c r="D45" s="244"/>
      <c r="E45" s="244"/>
      <c r="F45" s="244"/>
    </row>
    <row r="46" spans="1:9" ht="28.5" x14ac:dyDescent="0.2">
      <c r="A46" s="245" t="s">
        <v>189</v>
      </c>
      <c r="B46" s="244"/>
      <c r="C46" s="244"/>
      <c r="D46" s="244"/>
      <c r="E46" s="244"/>
      <c r="F46" s="244"/>
    </row>
    <row r="47" spans="1:9" ht="28.5" x14ac:dyDescent="0.2">
      <c r="A47" s="245" t="s">
        <v>190</v>
      </c>
      <c r="B47" s="244"/>
      <c r="C47" s="244"/>
      <c r="D47" s="244"/>
      <c r="E47" s="244"/>
      <c r="F47" s="244"/>
    </row>
    <row r="50" spans="1:4" x14ac:dyDescent="0.2">
      <c r="A50" s="480" t="s">
        <v>191</v>
      </c>
      <c r="B50" s="481"/>
      <c r="C50" s="251" t="s">
        <v>192</v>
      </c>
      <c r="D50" s="251" t="s">
        <v>193</v>
      </c>
    </row>
    <row r="51" spans="1:4" ht="14.25" x14ac:dyDescent="0.2">
      <c r="A51" s="488" t="s">
        <v>194</v>
      </c>
      <c r="B51" s="250" t="s">
        <v>100</v>
      </c>
      <c r="C51" s="252">
        <v>0.25</v>
      </c>
      <c r="D51" s="252" t="s">
        <v>106</v>
      </c>
    </row>
    <row r="52" spans="1:4" ht="14.25" x14ac:dyDescent="0.2">
      <c r="A52" s="489"/>
      <c r="B52" s="250" t="s">
        <v>111</v>
      </c>
      <c r="C52" s="252">
        <v>0.15</v>
      </c>
      <c r="D52" s="252" t="s">
        <v>106</v>
      </c>
    </row>
    <row r="53" spans="1:4" ht="14.25" x14ac:dyDescent="0.2">
      <c r="A53" s="490"/>
      <c r="B53" s="250" t="s">
        <v>122</v>
      </c>
      <c r="C53" s="252">
        <v>0.1</v>
      </c>
      <c r="D53" s="252" t="s">
        <v>125</v>
      </c>
    </row>
    <row r="54" spans="1:4" ht="14.25" x14ac:dyDescent="0.2">
      <c r="A54" s="250" t="s">
        <v>195</v>
      </c>
      <c r="B54" s="250" t="s">
        <v>101</v>
      </c>
      <c r="C54" s="252">
        <v>0.25</v>
      </c>
    </row>
    <row r="55" spans="1:4" ht="23.25" x14ac:dyDescent="0.2">
      <c r="A55" s="250" t="s">
        <v>196</v>
      </c>
      <c r="B55" s="250" t="s">
        <v>112</v>
      </c>
      <c r="C55" s="252">
        <v>0.15</v>
      </c>
    </row>
    <row r="58" spans="1:4" ht="15" x14ac:dyDescent="0.25">
      <c r="A58" t="s">
        <v>197</v>
      </c>
      <c r="B58"/>
      <c r="C58"/>
    </row>
    <row r="59" spans="1:4" x14ac:dyDescent="0.2">
      <c r="A59" s="480" t="s">
        <v>191</v>
      </c>
      <c r="B59" s="481"/>
      <c r="C59" s="255" t="s">
        <v>152</v>
      </c>
    </row>
    <row r="60" spans="1:4" ht="80.45" customHeight="1" x14ac:dyDescent="0.2">
      <c r="A60" s="482" t="s">
        <v>90</v>
      </c>
      <c r="B60" s="245" t="s">
        <v>102</v>
      </c>
      <c r="C60" s="245" t="s">
        <v>198</v>
      </c>
    </row>
    <row r="61" spans="1:4" ht="34.5" customHeight="1" x14ac:dyDescent="0.2">
      <c r="A61" s="483"/>
      <c r="B61" s="245" t="s">
        <v>113</v>
      </c>
      <c r="C61" s="245" t="s">
        <v>199</v>
      </c>
    </row>
    <row r="62" spans="1:4" ht="34.5" customHeight="1" x14ac:dyDescent="0.2">
      <c r="A62" s="483"/>
      <c r="B62" s="245" t="s">
        <v>123</v>
      </c>
      <c r="C62" s="245" t="s">
        <v>200</v>
      </c>
    </row>
    <row r="63" spans="1:4" ht="34.5" customHeight="1" x14ac:dyDescent="0.2">
      <c r="A63" s="484"/>
      <c r="B63" s="245" t="s">
        <v>309</v>
      </c>
      <c r="C63" s="245" t="s">
        <v>310</v>
      </c>
    </row>
    <row r="64" spans="1:4" ht="12.75" customHeight="1" x14ac:dyDescent="0.2">
      <c r="A64" s="245" t="s">
        <v>91</v>
      </c>
      <c r="B64" s="245" t="s">
        <v>307</v>
      </c>
      <c r="C64" s="245" t="s">
        <v>202</v>
      </c>
    </row>
    <row r="65" spans="1:3" ht="12.75" customHeight="1" x14ac:dyDescent="0.2">
      <c r="A65" s="245"/>
      <c r="B65" s="245" t="s">
        <v>201</v>
      </c>
      <c r="C65" s="245"/>
    </row>
    <row r="66" spans="1:3" ht="14.25" x14ac:dyDescent="0.2">
      <c r="A66" s="245"/>
      <c r="B66" s="245" t="s">
        <v>203</v>
      </c>
      <c r="C66" s="245"/>
    </row>
    <row r="67" spans="1:3" ht="14.25" x14ac:dyDescent="0.2">
      <c r="A67" s="245"/>
      <c r="B67" s="245" t="s">
        <v>204</v>
      </c>
      <c r="C67" s="245"/>
    </row>
    <row r="68" spans="1:3" ht="14.25" x14ac:dyDescent="0.2">
      <c r="A68" s="245"/>
      <c r="B68" s="245" t="s">
        <v>205</v>
      </c>
      <c r="C68" s="245"/>
    </row>
    <row r="69" spans="1:3" ht="14.25" x14ac:dyDescent="0.2">
      <c r="A69" s="245"/>
      <c r="B69" s="245" t="s">
        <v>355</v>
      </c>
      <c r="C69" s="245"/>
    </row>
    <row r="70" spans="1:3" ht="14.25" x14ac:dyDescent="0.2">
      <c r="A70" s="245"/>
      <c r="B70" s="245" t="s">
        <v>206</v>
      </c>
      <c r="C70" s="245"/>
    </row>
    <row r="71" spans="1:3" ht="12.75" customHeight="1" x14ac:dyDescent="0.2">
      <c r="A71" s="245" t="s">
        <v>207</v>
      </c>
      <c r="B71" s="245" t="s">
        <v>104</v>
      </c>
      <c r="C71" s="245" t="s">
        <v>208</v>
      </c>
    </row>
    <row r="72" spans="1:3" ht="12.75" customHeight="1" x14ac:dyDescent="0.2">
      <c r="A72" s="245"/>
      <c r="B72" s="245" t="s">
        <v>115</v>
      </c>
      <c r="C72" s="245"/>
    </row>
    <row r="73" spans="1:3" ht="14.25" x14ac:dyDescent="0.2">
      <c r="A73" s="245"/>
      <c r="B73" s="245" t="s">
        <v>308</v>
      </c>
      <c r="C73" s="245"/>
    </row>
    <row r="74" spans="1:3" ht="38.25" x14ac:dyDescent="0.2">
      <c r="A74" s="245" t="s">
        <v>209</v>
      </c>
      <c r="B74" s="245" t="s">
        <v>105</v>
      </c>
      <c r="C74" s="245" t="s">
        <v>210</v>
      </c>
    </row>
    <row r="75" spans="1:3" ht="69" customHeight="1" x14ac:dyDescent="0.2">
      <c r="A75" s="245"/>
      <c r="B75" s="245" t="s">
        <v>211</v>
      </c>
      <c r="C75" s="245" t="s">
        <v>212</v>
      </c>
    </row>
    <row r="76" spans="1:3" ht="34.5" customHeight="1" x14ac:dyDescent="0.2">
      <c r="A76" s="245"/>
      <c r="B76" s="245" t="s">
        <v>124</v>
      </c>
      <c r="C76" s="245" t="s">
        <v>213</v>
      </c>
    </row>
  </sheetData>
  <sheetProtection formatCells="0" formatColumns="0" formatRows="0"/>
  <mergeCells count="9">
    <mergeCell ref="A59:B59"/>
    <mergeCell ref="A60:A63"/>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theme="0" tint="-0.249977111117893"/>
  </sheetPr>
  <dimension ref="A1:Y28"/>
  <sheetViews>
    <sheetView showGridLines="0" zoomScale="70" zoomScaleNormal="70" zoomScaleSheetLayoutView="100" workbookViewId="0">
      <pane ySplit="8" topLeftCell="A9" activePane="bottomLeft" state="frozen"/>
      <selection pane="bottomLeft" activeCell="B12" sqref="B12:B13"/>
    </sheetView>
  </sheetViews>
  <sheetFormatPr baseColWidth="10" defaultColWidth="14.42578125" defaultRowHeight="14.25" x14ac:dyDescent="0.25"/>
  <cols>
    <col min="1" max="1" width="15.42578125" style="4" customWidth="1"/>
    <col min="2" max="2" width="56.7109375" style="38" customWidth="1"/>
    <col min="3" max="3" width="15.5703125" style="38" customWidth="1"/>
    <col min="4" max="4" width="20.140625" style="4" customWidth="1"/>
    <col min="5" max="5" width="15.7109375" style="14" customWidth="1"/>
    <col min="6" max="6" width="16.28515625" style="4" customWidth="1"/>
    <col min="7" max="7" width="16.28515625" style="14" customWidth="1"/>
    <col min="8" max="8" width="11.140625" style="14" customWidth="1"/>
    <col min="9" max="9" width="10.42578125" style="14" customWidth="1"/>
    <col min="10" max="10" width="32.140625" style="14" customWidth="1"/>
    <col min="11" max="11" width="10.140625" style="14" customWidth="1"/>
    <col min="12" max="12" width="12.42578125" style="14" customWidth="1"/>
    <col min="13" max="13" width="14" style="192" customWidth="1"/>
    <col min="14" max="14" width="13.7109375" style="192" customWidth="1"/>
    <col min="15" max="15" width="8" style="324" customWidth="1"/>
    <col min="16" max="16" width="21.42578125" style="4" customWidth="1"/>
    <col min="17" max="17" width="32.85546875" style="4" customWidth="1"/>
    <col min="18" max="18" width="9.42578125" style="38" customWidth="1"/>
    <col min="19" max="19" width="8.85546875" style="38" customWidth="1"/>
    <col min="20" max="20" width="17.85546875" style="4" customWidth="1"/>
    <col min="21" max="21" width="5.42578125" style="4" customWidth="1"/>
    <col min="22" max="22" width="14.140625" style="4" bestFit="1" customWidth="1"/>
    <col min="23" max="23" width="14.85546875" style="4" bestFit="1" customWidth="1"/>
    <col min="24" max="24" width="24.140625" style="4" customWidth="1"/>
    <col min="25" max="25" width="57.85546875" style="4" customWidth="1"/>
    <col min="26" max="29" width="24.140625" style="4" customWidth="1"/>
    <col min="30" max="256" width="11.42578125" style="4" customWidth="1"/>
    <col min="257" max="257" width="12.42578125" style="4" customWidth="1"/>
    <col min="258" max="258" width="47" style="4" customWidth="1"/>
    <col min="259" max="259" width="35" style="4" customWidth="1"/>
    <col min="260" max="16384" width="14.42578125" style="4"/>
  </cols>
  <sheetData>
    <row r="1" spans="1:25" ht="32.25" hidden="1" customHeight="1" x14ac:dyDescent="0.25">
      <c r="A1" s="498"/>
      <c r="B1" s="499" t="str">
        <f>+'2 CONTEXTO E IDENTIFICACIÓN'!A1</f>
        <v>MAPA DE RIESGOS INTEGRAL</v>
      </c>
      <c r="C1" s="508"/>
      <c r="D1" s="509"/>
      <c r="E1" s="13"/>
      <c r="G1" s="13"/>
      <c r="H1" s="13"/>
      <c r="I1" s="13"/>
      <c r="J1" s="13"/>
      <c r="K1" s="13"/>
      <c r="L1" s="13"/>
      <c r="M1" s="187"/>
      <c r="N1" s="187"/>
    </row>
    <row r="2" spans="1:25" s="3" customFormat="1" ht="32.25" hidden="1" customHeight="1" x14ac:dyDescent="0.2">
      <c r="A2" s="498"/>
      <c r="B2" s="499"/>
      <c r="C2" s="39" t="str">
        <f>+'2 CONTEXTO E IDENTIFICACIÓN'!A2</f>
        <v>VERSIÓN DEL MAPA DE RIESGOS:</v>
      </c>
      <c r="D2" s="39">
        <f>'2 CONTEXTO E IDENTIFICACIÓN'!B2</f>
        <v>1</v>
      </c>
      <c r="E2" s="13"/>
      <c r="G2" s="199" t="str">
        <f>+'2 CONTEXTO E IDENTIFICACIÓN'!$I$4</f>
        <v>Elaboración o Actualización:</v>
      </c>
      <c r="H2" s="215">
        <f>'2 CONTEXTO E IDENTIFICACIÓN'!J4</f>
        <v>0</v>
      </c>
      <c r="I2" s="13"/>
      <c r="J2" s="13"/>
      <c r="K2" s="13"/>
      <c r="L2" s="13"/>
      <c r="M2" s="187"/>
      <c r="N2" s="187"/>
      <c r="O2" s="325"/>
      <c r="R2" s="159"/>
      <c r="S2" s="159"/>
    </row>
    <row r="3" spans="1:25" s="3" customFormat="1" ht="15" hidden="1" x14ac:dyDescent="0.2">
      <c r="A3" s="212"/>
      <c r="B3" s="15"/>
      <c r="C3" s="205"/>
      <c r="D3" s="41"/>
      <c r="E3" s="13"/>
      <c r="G3" s="213"/>
      <c r="H3" s="214"/>
      <c r="I3" s="13"/>
      <c r="J3" s="13"/>
      <c r="K3" s="13"/>
      <c r="L3" s="13"/>
      <c r="M3" s="187"/>
      <c r="N3" s="187"/>
      <c r="O3" s="325"/>
      <c r="R3" s="159"/>
      <c r="S3" s="159"/>
    </row>
    <row r="4" spans="1:25" s="3" customFormat="1" ht="32.25" hidden="1" customHeight="1" x14ac:dyDescent="0.2">
      <c r="A4" s="12" t="s">
        <v>46</v>
      </c>
      <c r="B4" s="510" t="str">
        <f>'2 CONTEXTO E IDENTIFICACIÓN'!B4</f>
        <v>UAERMV</v>
      </c>
      <c r="C4" s="511"/>
      <c r="D4" s="512"/>
      <c r="E4" s="13"/>
      <c r="G4" s="204" t="str">
        <f>+'2 CONTEXTO E IDENTIFICACIÓN'!$E$5</f>
        <v>Vigencia:</v>
      </c>
      <c r="H4" s="202">
        <f>'2 CONTEXTO E IDENTIFICACIÓN'!G5</f>
        <v>0</v>
      </c>
      <c r="I4" s="203" t="s">
        <v>50</v>
      </c>
      <c r="J4" s="200">
        <f>'2 CONTEXTO E IDENTIFICACIÓN'!J5</f>
        <v>46386</v>
      </c>
      <c r="K4" s="13"/>
      <c r="L4" s="13"/>
      <c r="M4" s="187"/>
      <c r="N4" s="187"/>
      <c r="O4" s="325"/>
      <c r="R4" s="159"/>
      <c r="S4" s="159"/>
    </row>
    <row r="5" spans="1:25" s="3" customFormat="1" ht="15.75" hidden="1" thickBot="1" x14ac:dyDescent="0.25">
      <c r="A5" s="12" t="s">
        <v>47</v>
      </c>
      <c r="B5" s="500" t="str">
        <f>'2 CONTEXTO E IDENTIFICACIÓN'!F4</f>
        <v>15. Gestión Contractual</v>
      </c>
      <c r="C5" s="501"/>
      <c r="D5" s="501"/>
      <c r="E5" s="16"/>
      <c r="F5" s="16"/>
      <c r="O5" s="325"/>
      <c r="R5" s="159"/>
      <c r="S5" s="159"/>
    </row>
    <row r="6" spans="1:25" s="3" customFormat="1" ht="26.25" customHeight="1" thickBot="1" x14ac:dyDescent="0.25">
      <c r="A6" s="216"/>
      <c r="B6" s="217"/>
      <c r="C6" s="207"/>
      <c r="D6" s="207"/>
      <c r="E6" s="16"/>
      <c r="F6" s="16"/>
      <c r="G6" s="502" t="s">
        <v>214</v>
      </c>
      <c r="H6" s="503"/>
      <c r="I6" s="503"/>
      <c r="J6" s="503"/>
      <c r="K6" s="503"/>
      <c r="L6" s="503"/>
      <c r="M6" s="503"/>
      <c r="N6" s="504"/>
      <c r="O6" s="325"/>
      <c r="R6" s="159"/>
      <c r="S6" s="159"/>
    </row>
    <row r="7" spans="1:25" s="19" customFormat="1" ht="30" customHeight="1" thickBot="1" x14ac:dyDescent="0.3">
      <c r="A7" s="17"/>
      <c r="B7" s="18"/>
      <c r="C7" s="502" t="s">
        <v>215</v>
      </c>
      <c r="D7" s="503"/>
      <c r="E7" s="503"/>
      <c r="F7" s="504"/>
      <c r="G7" s="505" t="s">
        <v>24</v>
      </c>
      <c r="H7" s="506"/>
      <c r="I7" s="507"/>
      <c r="J7" s="505" t="s">
        <v>26</v>
      </c>
      <c r="K7" s="506"/>
      <c r="L7" s="507"/>
      <c r="M7" s="505" t="s">
        <v>216</v>
      </c>
      <c r="N7" s="507"/>
      <c r="O7" s="326"/>
      <c r="P7" s="494" t="s">
        <v>217</v>
      </c>
      <c r="Q7" s="495"/>
      <c r="R7" s="496"/>
      <c r="S7" s="496"/>
      <c r="T7" s="497"/>
      <c r="V7" s="491" t="s">
        <v>218</v>
      </c>
      <c r="W7" s="492"/>
      <c r="X7" s="492"/>
      <c r="Y7" s="493"/>
    </row>
    <row r="8" spans="1:25" s="137" customFormat="1" ht="57" x14ac:dyDescent="0.25">
      <c r="A8" s="175" t="s">
        <v>219</v>
      </c>
      <c r="B8" s="174" t="s">
        <v>220</v>
      </c>
      <c r="C8" s="183" t="s">
        <v>23</v>
      </c>
      <c r="D8" s="184" t="s">
        <v>221</v>
      </c>
      <c r="E8" s="185" t="s">
        <v>222</v>
      </c>
      <c r="F8" s="186" t="s">
        <v>223</v>
      </c>
      <c r="G8" s="164" t="s">
        <v>24</v>
      </c>
      <c r="H8" s="165" t="s">
        <v>224</v>
      </c>
      <c r="I8" s="168" t="s">
        <v>225</v>
      </c>
      <c r="J8" s="164" t="s">
        <v>26</v>
      </c>
      <c r="K8" s="165" t="s">
        <v>224</v>
      </c>
      <c r="L8" s="168" t="s">
        <v>225</v>
      </c>
      <c r="M8" s="164" t="s">
        <v>226</v>
      </c>
      <c r="N8" s="166" t="s">
        <v>227</v>
      </c>
      <c r="O8" s="327"/>
      <c r="P8" s="21" t="s">
        <v>225</v>
      </c>
      <c r="Q8" s="22" t="s">
        <v>221</v>
      </c>
      <c r="R8" s="156" t="s">
        <v>228</v>
      </c>
      <c r="S8" s="156" t="s">
        <v>229</v>
      </c>
      <c r="T8" s="23" t="s">
        <v>106</v>
      </c>
      <c r="V8" s="21" t="s">
        <v>225</v>
      </c>
      <c r="W8" s="22" t="s">
        <v>230</v>
      </c>
      <c r="X8" s="22" t="s">
        <v>231</v>
      </c>
      <c r="Y8" s="23" t="s">
        <v>26</v>
      </c>
    </row>
    <row r="9" spans="1:25" ht="130.5" customHeight="1" x14ac:dyDescent="0.25">
      <c r="A9" s="24" t="str">
        <f>'2 CONTEXTO E IDENTIFICACIÓN'!A9</f>
        <v>R1</v>
      </c>
      <c r="B9" s="180" t="str">
        <f>+'2 CONTEXTO E IDENTIFICACIÓN'!J9</f>
        <v>Posibilidad de afectación económica por  incumplir con los lineamientos emitidos por Colombia Compra Eficiente frente a la identificacion de riesgos en un proceso, a causa de no contemplar todos los aspectos que pueden afectar la ejecución de un contrato.</v>
      </c>
      <c r="C9" s="181">
        <v>102</v>
      </c>
      <c r="D9" s="160" t="str">
        <f t="shared" ref="D9:D28" si="0">+IF(C9="","",IF(C9&lt;=$S$9,$Q$9,IF(C9&lt;=$S$10,$Q$10,IF(C9&lt;=$S$11,$Q$11,IF(C9&lt;=$S$12,$Q$12,IF(C9&gt;=$R$13,$Q$13,""))))))</f>
        <v>La actividad que conlleva el riesgo se ejecuta de 24 a 500 veces por año</v>
      </c>
      <c r="E9" s="161">
        <f t="shared" ref="E9:E28" si="1">+IF(D9="","",IF(D9=$Q$9,$T$9,IF(D9=$Q$10,$T$10,IF(D9=$Q$11,$T$11,IF(D9=$Q$12,$T$12,IF(D9=$Q$13,$T$13))))))</f>
        <v>0.6</v>
      </c>
      <c r="F9" s="25" t="str">
        <f t="shared" ref="F9:F28" si="2">+IF(D9="","",IF(D9=$Q$9,$P$9,IF(D9=$Q$10,$P$10,IF(D9=$Q$11,$P$11,IF(D9=$Q$12,$P$12,IF(D9=$Q$13,$P$13))))))</f>
        <v>Media</v>
      </c>
      <c r="G9" s="171" t="s">
        <v>351</v>
      </c>
      <c r="H9" s="163">
        <f>+IF(G9="","",IF(G9="N/A","",IF(OR(G9=$X$9,G9=$Y$9),$W$9,IF(OR(G9=$X$10,G9=$Y$10),$W$10,IF(OR(G9=$X$11,G9=$Y$11),$W$11,IF(OR(G9=$X$12,G9=$Y$12),$W$12,IF(OR(G9=$X$13,G9=$Y$13),$W$13)))))))</f>
        <v>0.4</v>
      </c>
      <c r="I9" s="169" t="str">
        <f t="shared" ref="I9:I28" si="3">+IF(G9="","",IF(G9="N/A","",IF(OR(G9=$X$9,G9=$Y$9),$V$9,IF(OR(G9=$X$10,G9=$Y$10),$V$10,IF(OR(G9=$X$11,G9=$Y$11),$V$11,IF(OR(G9=$X$12,G9=$Y$12),$V$12,IF(OR(G9=$X$13,G9=$Y$13),$V$13)))))))</f>
        <v>Menor</v>
      </c>
      <c r="J9" s="171" t="s">
        <v>247</v>
      </c>
      <c r="K9" s="163">
        <f t="shared" ref="K9:K28" si="4">+IF(J9="","",IF(J9="N/A","",IF(OR(J9=$X$9,J9=$Y$9),$W$9,IF(OR(J9=$X$10,J9=$Y$10),$W$10,IF(OR(J9=$X$11,J9=$Y$11),$W$11,IF(OR(J9=$X$12,J9=$Y$12),$W$12,IF(OR(J9=$X$13,J9=$Y$13),$W$13)))))))</f>
        <v>0.8</v>
      </c>
      <c r="L9" s="169" t="str">
        <f t="shared" ref="L9:L28" si="5">+IF(J9="","",IF(J9="N/A","",IF(OR(J9=$X$9,J9=$Y$9),$V$9,IF(OR(J9=$X$10,J9=$Y$10),$V$10,IF(OR(J9=$X$11,J9=$Y$11),$V$11,IF(OR(J9=$X$12,J9=$Y$12),$V$12,IF(OR(J9=$X$13,J9=$Y$13),$V$13)))))))</f>
        <v>Mayor</v>
      </c>
      <c r="M9" s="188">
        <f>+IF(H9="",K9,IF(K9="",H9,IF(H9&gt;K9,H9,K9)))</f>
        <v>0.8</v>
      </c>
      <c r="N9" s="189" t="str">
        <f>+IF(M9="","",IF(M9=$W$9,$V$9,IF(M9=$W$10,$V$10,IF(M9=$W$11,$V$11,IF(M9=$W$12,$V$12,IF(M9=$W$13,$V$13))))))</f>
        <v>Mayor</v>
      </c>
      <c r="P9" s="236" t="s">
        <v>233</v>
      </c>
      <c r="Q9" s="26" t="s">
        <v>234</v>
      </c>
      <c r="R9" s="157">
        <v>0</v>
      </c>
      <c r="S9" s="157">
        <v>2</v>
      </c>
      <c r="T9" s="27">
        <v>0.2</v>
      </c>
      <c r="V9" s="236" t="s">
        <v>235</v>
      </c>
      <c r="W9" s="28">
        <v>0.2</v>
      </c>
      <c r="X9" s="26" t="s">
        <v>350</v>
      </c>
      <c r="Y9" s="29" t="s">
        <v>232</v>
      </c>
    </row>
    <row r="10" spans="1:25" ht="93" customHeight="1" x14ac:dyDescent="0.25">
      <c r="A10" s="24" t="str">
        <f>'2 CONTEXTO E IDENTIFICACIÓN'!A10</f>
        <v>R2</v>
      </c>
      <c r="B10" s="180" t="str">
        <f>+'2 CONTEXTO E IDENTIFICACIÓN'!J10</f>
        <v>Posibilidad de afectación reputacional por Hallazgo o no conformidad de ente regulador o de la OCI,  a causa de  ausencia o retraso en la publicacion en la plataforma SECOP de documentos de los procesos selectivos a excepcion de; Acuerdo marco, Bolsa mercantil y compras por grandes superficies.</v>
      </c>
      <c r="C10" s="390">
        <v>45</v>
      </c>
      <c r="D10" s="160" t="str">
        <f t="shared" si="0"/>
        <v>La actividad que conlleva el riesgo se ejecuta de 24 a 500 veces por año</v>
      </c>
      <c r="E10" s="161">
        <f t="shared" si="1"/>
        <v>0.6</v>
      </c>
      <c r="F10" s="25" t="str">
        <f t="shared" si="2"/>
        <v>Media</v>
      </c>
      <c r="G10" s="171" t="s">
        <v>351</v>
      </c>
      <c r="H10" s="163">
        <f t="shared" ref="H10:H28" si="6">+IF(G10="","",IF(G10="N/A","",IF(OR(G10=$X$9,G10=$Y$9),$W$9,IF(OR(G10=$X$10,G10=$Y$10),$W$10,IF(OR(G10=$X$11,G10=$Y$11),$W$11,IF(OR(G10=$X$12,G10=$Y$12),$W$12,IF(OR(G10=$X$13,G10=$Y$13),$W$13)))))))</f>
        <v>0.4</v>
      </c>
      <c r="I10" s="169" t="str">
        <f t="shared" si="3"/>
        <v>Menor</v>
      </c>
      <c r="J10" s="171" t="s">
        <v>247</v>
      </c>
      <c r="K10" s="163">
        <f t="shared" si="4"/>
        <v>0.8</v>
      </c>
      <c r="L10" s="169" t="str">
        <f t="shared" si="5"/>
        <v>Mayor</v>
      </c>
      <c r="M10" s="188">
        <f>+IF(H10="",K10,IF(K10="",H10,IF(H10&gt;K10,H10,K10)))</f>
        <v>0.8</v>
      </c>
      <c r="N10" s="189" t="str">
        <f t="shared" ref="N10:N28" si="7">+IF(M10="","",IF(M10=$W$9,$V$9,IF(M10=$W$10,$V$10,IF(M10=$W$11,$V$11,IF(M10=$W$12,$V$12,IF(M10=$W$13,$V$13))))))</f>
        <v>Mayor</v>
      </c>
      <c r="P10" s="237" t="s">
        <v>236</v>
      </c>
      <c r="Q10" s="30" t="s">
        <v>237</v>
      </c>
      <c r="R10" s="157">
        <v>3</v>
      </c>
      <c r="S10" s="157">
        <v>24</v>
      </c>
      <c r="T10" s="27">
        <v>0.4</v>
      </c>
      <c r="V10" s="237" t="s">
        <v>238</v>
      </c>
      <c r="W10" s="28">
        <v>0.4</v>
      </c>
      <c r="X10" s="30" t="s">
        <v>351</v>
      </c>
      <c r="Y10" s="31" t="s">
        <v>239</v>
      </c>
    </row>
    <row r="11" spans="1:25" ht="93" customHeight="1" x14ac:dyDescent="0.25">
      <c r="A11" s="24" t="str">
        <f>'2 CONTEXTO E IDENTIFICACIÓN'!A11</f>
        <v>R3</v>
      </c>
      <c r="B11" s="180" t="str">
        <f>+'2 CONTEXTO E IDENTIFICACIÓN'!J11</f>
        <v>Posibilidad de afectación reputacional por Hallazgo o no conformidad del ente regulador o de la OCI,  a causa de la inadecuada identificación y justificación de la necesidad de contratación de servicios profesionales y de apoyo a la gestión.</v>
      </c>
      <c r="C11" s="181">
        <v>677</v>
      </c>
      <c r="D11" s="160" t="str">
        <f t="shared" si="0"/>
        <v>La actividad que conlleva el riesgo se ejecuta mínimo 500 veces al año y máximo 5.000 veces por año</v>
      </c>
      <c r="E11" s="161">
        <f t="shared" si="1"/>
        <v>0.8</v>
      </c>
      <c r="F11" s="25" t="str">
        <f t="shared" si="2"/>
        <v>Alta</v>
      </c>
      <c r="G11" s="171" t="s">
        <v>351</v>
      </c>
      <c r="H11" s="163">
        <f t="shared" si="6"/>
        <v>0.4</v>
      </c>
      <c r="I11" s="169" t="str">
        <f t="shared" si="3"/>
        <v>Menor</v>
      </c>
      <c r="J11" s="171" t="s">
        <v>247</v>
      </c>
      <c r="K11" s="163">
        <f t="shared" si="4"/>
        <v>0.8</v>
      </c>
      <c r="L11" s="169" t="str">
        <f t="shared" si="5"/>
        <v>Mayor</v>
      </c>
      <c r="M11" s="188">
        <f t="shared" ref="M11:M28" si="8">+IF(H11="",K11,IF(K11="",H11,IF(H11&gt;K11,H11,K11)))</f>
        <v>0.8</v>
      </c>
      <c r="N11" s="189" t="str">
        <f t="shared" si="7"/>
        <v>Mayor</v>
      </c>
      <c r="P11" s="238" t="s">
        <v>240</v>
      </c>
      <c r="Q11" s="30" t="s">
        <v>241</v>
      </c>
      <c r="R11" s="157">
        <v>25</v>
      </c>
      <c r="S11" s="157">
        <v>500</v>
      </c>
      <c r="T11" s="27">
        <v>0.6</v>
      </c>
      <c r="V11" s="238" t="s">
        <v>242</v>
      </c>
      <c r="W11" s="28">
        <v>0.6</v>
      </c>
      <c r="X11" s="30" t="s">
        <v>352</v>
      </c>
      <c r="Y11" s="31" t="s">
        <v>243</v>
      </c>
    </row>
    <row r="12" spans="1:25" ht="111.75" customHeight="1" x14ac:dyDescent="0.25">
      <c r="A12" s="24" t="str">
        <f>'2 CONTEXTO E IDENTIFICACIÓN'!A12</f>
        <v>R4</v>
      </c>
      <c r="B12" s="180" t="str">
        <f>+'2 CONTEXTO E IDENTIFICACIÓN'!J12</f>
        <v>Posibilidad de afectación económica por usar la entidad para dar apariencia de legalidad a los activos provenientes de actividades delictivas, para canalizar recursos hacia la realización de actividades terroristas o la proliferación de armas de destrucción masiva, a causa de fallas u omisiones en proceso de la debida diligencia.</v>
      </c>
      <c r="C12" s="181">
        <v>88</v>
      </c>
      <c r="D12" s="160" t="str">
        <f t="shared" si="0"/>
        <v>La actividad que conlleva el riesgo se ejecuta de 24 a 500 veces por año</v>
      </c>
      <c r="E12" s="161">
        <f t="shared" si="1"/>
        <v>0.6</v>
      </c>
      <c r="F12" s="25" t="str">
        <f t="shared" si="2"/>
        <v>Media</v>
      </c>
      <c r="G12" s="171" t="s">
        <v>350</v>
      </c>
      <c r="H12" s="163">
        <f t="shared" si="6"/>
        <v>0.2</v>
      </c>
      <c r="I12" s="169" t="str">
        <f t="shared" si="3"/>
        <v>Leve</v>
      </c>
      <c r="J12" s="171" t="s">
        <v>247</v>
      </c>
      <c r="K12" s="163">
        <f t="shared" si="4"/>
        <v>0.8</v>
      </c>
      <c r="L12" s="169" t="str">
        <f t="shared" si="5"/>
        <v>Mayor</v>
      </c>
      <c r="M12" s="188">
        <f t="shared" si="8"/>
        <v>0.8</v>
      </c>
      <c r="N12" s="189" t="str">
        <f t="shared" si="7"/>
        <v>Mayor</v>
      </c>
      <c r="P12" s="32" t="s">
        <v>244</v>
      </c>
      <c r="Q12" s="30" t="s">
        <v>245</v>
      </c>
      <c r="R12" s="157">
        <v>5001</v>
      </c>
      <c r="S12" s="157">
        <v>5000</v>
      </c>
      <c r="T12" s="27">
        <v>0.8</v>
      </c>
      <c r="V12" s="32" t="s">
        <v>246</v>
      </c>
      <c r="W12" s="28">
        <v>0.8</v>
      </c>
      <c r="X12" s="30" t="s">
        <v>353</v>
      </c>
      <c r="Y12" s="31" t="s">
        <v>247</v>
      </c>
    </row>
    <row r="13" spans="1:25" ht="93" customHeight="1" x14ac:dyDescent="0.25">
      <c r="A13" s="24" t="str">
        <f>'2 CONTEXTO E IDENTIFICACIÓN'!A13</f>
        <v>R5</v>
      </c>
      <c r="B13" s="180" t="str">
        <f>+'2 CONTEXTO E IDENTIFICACIÓN'!J13</f>
        <v>Posibilidad de afectación económica y reputacional por Soborno entrante al aceptar o solicitar una ventaja indebida en la  evaluación de los procesos de selección para la contratación de bienes y servicios de la Entidad, a causa de a causa del direccionamiento y/o favorecimiento de la contratación hacia un proponente específico.</v>
      </c>
      <c r="C13" s="181">
        <v>96</v>
      </c>
      <c r="D13" s="160" t="str">
        <f t="shared" si="0"/>
        <v>La actividad que conlleva el riesgo se ejecuta de 24 a 500 veces por año</v>
      </c>
      <c r="E13" s="161">
        <f t="shared" si="1"/>
        <v>0.6</v>
      </c>
      <c r="F13" s="25" t="str">
        <f t="shared" si="2"/>
        <v>Media</v>
      </c>
      <c r="G13" s="171"/>
      <c r="H13" s="163" t="str">
        <f t="shared" si="6"/>
        <v/>
      </c>
      <c r="I13" s="169" t="str">
        <f t="shared" si="3"/>
        <v/>
      </c>
      <c r="J13" s="171" t="s">
        <v>247</v>
      </c>
      <c r="K13" s="163">
        <f t="shared" si="4"/>
        <v>0.8</v>
      </c>
      <c r="L13" s="169" t="str">
        <f t="shared" si="5"/>
        <v>Mayor</v>
      </c>
      <c r="M13" s="188">
        <f t="shared" si="8"/>
        <v>0.8</v>
      </c>
      <c r="N13" s="189" t="str">
        <f t="shared" si="7"/>
        <v>Mayor</v>
      </c>
      <c r="P13" s="239" t="s">
        <v>248</v>
      </c>
      <c r="Q13" s="30" t="s">
        <v>249</v>
      </c>
      <c r="R13" s="157">
        <v>5001</v>
      </c>
      <c r="S13" s="157"/>
      <c r="T13" s="27">
        <v>1</v>
      </c>
      <c r="V13" s="239" t="s">
        <v>250</v>
      </c>
      <c r="W13" s="28">
        <v>1</v>
      </c>
      <c r="X13" s="30" t="s">
        <v>354</v>
      </c>
      <c r="Y13" s="31" t="s">
        <v>251</v>
      </c>
    </row>
    <row r="14" spans="1:25" ht="93" customHeight="1" thickBot="1" x14ac:dyDescent="0.3">
      <c r="A14" s="24" t="str">
        <f>'2 CONTEXTO E IDENTIFICACIÓN'!A14</f>
        <v>R6</v>
      </c>
      <c r="B14" s="180" t="str">
        <f>+'2 CONTEXTO E IDENTIFICACIÓN'!J14</f>
        <v xml:space="preserve"> por a causa de </v>
      </c>
      <c r="C14" s="181"/>
      <c r="D14" s="160" t="str">
        <f t="shared" si="0"/>
        <v/>
      </c>
      <c r="E14" s="161" t="str">
        <f t="shared" si="1"/>
        <v/>
      </c>
      <c r="F14" s="25" t="str">
        <f t="shared" si="2"/>
        <v/>
      </c>
      <c r="G14" s="171"/>
      <c r="H14" s="163" t="str">
        <f t="shared" si="6"/>
        <v/>
      </c>
      <c r="I14" s="169" t="str">
        <f t="shared" si="3"/>
        <v/>
      </c>
      <c r="J14" s="171"/>
      <c r="K14" s="163" t="str">
        <f t="shared" si="4"/>
        <v/>
      </c>
      <c r="L14" s="169" t="str">
        <f t="shared" si="5"/>
        <v/>
      </c>
      <c r="M14" s="188" t="str">
        <f t="shared" si="8"/>
        <v/>
      </c>
      <c r="N14" s="189" t="str">
        <f t="shared" si="7"/>
        <v/>
      </c>
      <c r="P14" s="33"/>
      <c r="Q14" s="34"/>
      <c r="R14" s="158"/>
      <c r="S14" s="158"/>
      <c r="T14" s="35"/>
      <c r="V14" s="33"/>
      <c r="W14" s="34"/>
      <c r="X14" s="34" t="s">
        <v>252</v>
      </c>
      <c r="Y14" s="35" t="s">
        <v>252</v>
      </c>
    </row>
    <row r="15" spans="1:25" ht="93" customHeight="1" x14ac:dyDescent="0.25">
      <c r="A15" s="24" t="str">
        <f>'2 CONTEXTO E IDENTIFICACIÓN'!A15</f>
        <v>R7</v>
      </c>
      <c r="B15" s="180" t="str">
        <f>+'2 CONTEXTO E IDENTIFICACIÓN'!J15</f>
        <v xml:space="preserve"> por a causa de </v>
      </c>
      <c r="C15" s="181"/>
      <c r="D15" s="160" t="str">
        <f t="shared" si="0"/>
        <v/>
      </c>
      <c r="E15" s="161" t="str">
        <f t="shared" si="1"/>
        <v/>
      </c>
      <c r="F15" s="25" t="str">
        <f t="shared" si="2"/>
        <v/>
      </c>
      <c r="G15" s="171"/>
      <c r="H15" s="163" t="str">
        <f t="shared" si="6"/>
        <v/>
      </c>
      <c r="I15" s="169" t="str">
        <f t="shared" si="3"/>
        <v/>
      </c>
      <c r="J15" s="171"/>
      <c r="K15" s="163" t="str">
        <f t="shared" si="4"/>
        <v/>
      </c>
      <c r="L15" s="169" t="str">
        <f t="shared" si="5"/>
        <v/>
      </c>
      <c r="M15" s="188" t="str">
        <f t="shared" si="8"/>
        <v/>
      </c>
      <c r="N15" s="189" t="str">
        <f t="shared" si="7"/>
        <v/>
      </c>
    </row>
    <row r="16" spans="1:25" ht="93" customHeight="1" x14ac:dyDescent="0.25">
      <c r="A16" s="24" t="str">
        <f>'2 CONTEXTO E IDENTIFICACIÓN'!A16</f>
        <v>R8</v>
      </c>
      <c r="B16" s="180" t="str">
        <f>+'2 CONTEXTO E IDENTIFICACIÓN'!J16</f>
        <v xml:space="preserve"> por a causa de </v>
      </c>
      <c r="C16" s="181"/>
      <c r="D16" s="160" t="str">
        <f t="shared" si="0"/>
        <v/>
      </c>
      <c r="E16" s="161" t="str">
        <f t="shared" si="1"/>
        <v/>
      </c>
      <c r="F16" s="25" t="str">
        <f t="shared" si="2"/>
        <v/>
      </c>
      <c r="G16" s="171"/>
      <c r="H16" s="163" t="str">
        <f t="shared" si="6"/>
        <v/>
      </c>
      <c r="I16" s="169" t="str">
        <f t="shared" si="3"/>
        <v/>
      </c>
      <c r="J16" s="171"/>
      <c r="K16" s="163" t="str">
        <f t="shared" si="4"/>
        <v/>
      </c>
      <c r="L16" s="169" t="str">
        <f t="shared" si="5"/>
        <v/>
      </c>
      <c r="M16" s="188" t="str">
        <f t="shared" si="8"/>
        <v/>
      </c>
      <c r="N16" s="189" t="str">
        <f t="shared" si="7"/>
        <v/>
      </c>
    </row>
    <row r="17" spans="1:14" ht="93" customHeight="1" x14ac:dyDescent="0.25">
      <c r="A17" s="24" t="str">
        <f>'2 CONTEXTO E IDENTIFICACIÓN'!A17</f>
        <v>R9</v>
      </c>
      <c r="B17" s="180" t="str">
        <f>+'2 CONTEXTO E IDENTIFICACIÓN'!J17</f>
        <v xml:space="preserve"> por a causa de </v>
      </c>
      <c r="C17" s="181"/>
      <c r="D17" s="160" t="str">
        <f t="shared" si="0"/>
        <v/>
      </c>
      <c r="E17" s="161" t="str">
        <f t="shared" si="1"/>
        <v/>
      </c>
      <c r="F17" s="25" t="str">
        <f t="shared" si="2"/>
        <v/>
      </c>
      <c r="G17" s="171"/>
      <c r="H17" s="163" t="str">
        <f t="shared" si="6"/>
        <v/>
      </c>
      <c r="I17" s="169" t="str">
        <f t="shared" si="3"/>
        <v/>
      </c>
      <c r="J17" s="171"/>
      <c r="K17" s="163" t="str">
        <f t="shared" si="4"/>
        <v/>
      </c>
      <c r="L17" s="169" t="str">
        <f t="shared" si="5"/>
        <v/>
      </c>
      <c r="M17" s="188" t="str">
        <f t="shared" si="8"/>
        <v/>
      </c>
      <c r="N17" s="189" t="str">
        <f t="shared" si="7"/>
        <v/>
      </c>
    </row>
    <row r="18" spans="1:14" ht="93" customHeight="1" x14ac:dyDescent="0.25">
      <c r="A18" s="24" t="str">
        <f>'2 CONTEXTO E IDENTIFICACIÓN'!A18</f>
        <v>R10</v>
      </c>
      <c r="B18" s="180" t="str">
        <f>+'2 CONTEXTO E IDENTIFICACIÓN'!J18</f>
        <v xml:space="preserve"> por a causa de </v>
      </c>
      <c r="C18" s="181"/>
      <c r="D18" s="160" t="str">
        <f t="shared" si="0"/>
        <v/>
      </c>
      <c r="E18" s="161" t="str">
        <f t="shared" si="1"/>
        <v/>
      </c>
      <c r="F18" s="25" t="str">
        <f t="shared" si="2"/>
        <v/>
      </c>
      <c r="G18" s="171"/>
      <c r="H18" s="163" t="str">
        <f t="shared" si="6"/>
        <v/>
      </c>
      <c r="I18" s="169" t="str">
        <f t="shared" si="3"/>
        <v/>
      </c>
      <c r="J18" s="171"/>
      <c r="K18" s="163" t="str">
        <f t="shared" si="4"/>
        <v/>
      </c>
      <c r="L18" s="169" t="str">
        <f t="shared" si="5"/>
        <v/>
      </c>
      <c r="M18" s="188" t="str">
        <f t="shared" si="8"/>
        <v/>
      </c>
      <c r="N18" s="189" t="str">
        <f t="shared" si="7"/>
        <v/>
      </c>
    </row>
    <row r="19" spans="1:14" ht="93" customHeight="1" x14ac:dyDescent="0.25">
      <c r="A19" s="24" t="str">
        <f>'2 CONTEXTO E IDENTIFICACIÓN'!A19</f>
        <v>R11</v>
      </c>
      <c r="B19" s="180" t="str">
        <f>+'2 CONTEXTO E IDENTIFICACIÓN'!J19</f>
        <v xml:space="preserve"> por a causa de </v>
      </c>
      <c r="C19" s="181"/>
      <c r="D19" s="160" t="str">
        <f t="shared" si="0"/>
        <v/>
      </c>
      <c r="E19" s="161" t="str">
        <f t="shared" si="1"/>
        <v/>
      </c>
      <c r="F19" s="25" t="str">
        <f t="shared" si="2"/>
        <v/>
      </c>
      <c r="G19" s="171"/>
      <c r="H19" s="163" t="str">
        <f t="shared" si="6"/>
        <v/>
      </c>
      <c r="I19" s="169" t="str">
        <f t="shared" si="3"/>
        <v/>
      </c>
      <c r="J19" s="171"/>
      <c r="K19" s="163" t="str">
        <f t="shared" si="4"/>
        <v/>
      </c>
      <c r="L19" s="169" t="str">
        <f t="shared" si="5"/>
        <v/>
      </c>
      <c r="M19" s="188" t="str">
        <f t="shared" si="8"/>
        <v/>
      </c>
      <c r="N19" s="189" t="str">
        <f t="shared" si="7"/>
        <v/>
      </c>
    </row>
    <row r="20" spans="1:14" ht="93" customHeight="1" x14ac:dyDescent="0.25">
      <c r="A20" s="24" t="str">
        <f>'2 CONTEXTO E IDENTIFICACIÓN'!A20</f>
        <v>R12</v>
      </c>
      <c r="B20" s="180" t="str">
        <f>+'2 CONTEXTO E IDENTIFICACIÓN'!J20</f>
        <v xml:space="preserve"> por a causa de </v>
      </c>
      <c r="C20" s="181"/>
      <c r="D20" s="160" t="str">
        <f t="shared" si="0"/>
        <v/>
      </c>
      <c r="E20" s="161" t="str">
        <f t="shared" si="1"/>
        <v/>
      </c>
      <c r="F20" s="25" t="str">
        <f t="shared" si="2"/>
        <v/>
      </c>
      <c r="G20" s="171"/>
      <c r="H20" s="163" t="str">
        <f t="shared" si="6"/>
        <v/>
      </c>
      <c r="I20" s="169" t="str">
        <f t="shared" si="3"/>
        <v/>
      </c>
      <c r="J20" s="171"/>
      <c r="K20" s="163" t="str">
        <f t="shared" si="4"/>
        <v/>
      </c>
      <c r="L20" s="169" t="str">
        <f t="shared" si="5"/>
        <v/>
      </c>
      <c r="M20" s="188" t="str">
        <f t="shared" si="8"/>
        <v/>
      </c>
      <c r="N20" s="189" t="str">
        <f t="shared" si="7"/>
        <v/>
      </c>
    </row>
    <row r="21" spans="1:14" ht="93" customHeight="1" x14ac:dyDescent="0.25">
      <c r="A21" s="24" t="str">
        <f>'2 CONTEXTO E IDENTIFICACIÓN'!A21</f>
        <v>R13</v>
      </c>
      <c r="B21" s="180" t="str">
        <f>+'2 CONTEXTO E IDENTIFICACIÓN'!J21</f>
        <v xml:space="preserve"> por a causa de </v>
      </c>
      <c r="C21" s="181"/>
      <c r="D21" s="160" t="str">
        <f t="shared" si="0"/>
        <v/>
      </c>
      <c r="E21" s="161" t="str">
        <f t="shared" si="1"/>
        <v/>
      </c>
      <c r="F21" s="25" t="str">
        <f t="shared" si="2"/>
        <v/>
      </c>
      <c r="G21" s="171"/>
      <c r="H21" s="163" t="str">
        <f t="shared" si="6"/>
        <v/>
      </c>
      <c r="I21" s="169" t="str">
        <f t="shared" si="3"/>
        <v/>
      </c>
      <c r="J21" s="171"/>
      <c r="K21" s="163" t="str">
        <f t="shared" si="4"/>
        <v/>
      </c>
      <c r="L21" s="169" t="str">
        <f t="shared" si="5"/>
        <v/>
      </c>
      <c r="M21" s="188" t="str">
        <f t="shared" si="8"/>
        <v/>
      </c>
      <c r="N21" s="189" t="str">
        <f t="shared" si="7"/>
        <v/>
      </c>
    </row>
    <row r="22" spans="1:14" ht="93" customHeight="1" x14ac:dyDescent="0.25">
      <c r="A22" s="24" t="str">
        <f>'2 CONTEXTO E IDENTIFICACIÓN'!A22</f>
        <v>R14</v>
      </c>
      <c r="B22" s="180" t="str">
        <f>+'2 CONTEXTO E IDENTIFICACIÓN'!J22</f>
        <v xml:space="preserve"> por a causa de </v>
      </c>
      <c r="C22" s="181"/>
      <c r="D22" s="160" t="str">
        <f t="shared" si="0"/>
        <v/>
      </c>
      <c r="E22" s="161" t="str">
        <f t="shared" si="1"/>
        <v/>
      </c>
      <c r="F22" s="25" t="str">
        <f t="shared" si="2"/>
        <v/>
      </c>
      <c r="G22" s="171"/>
      <c r="H22" s="163" t="str">
        <f t="shared" si="6"/>
        <v/>
      </c>
      <c r="I22" s="169" t="str">
        <f t="shared" si="3"/>
        <v/>
      </c>
      <c r="J22" s="171"/>
      <c r="K22" s="163" t="str">
        <f t="shared" si="4"/>
        <v/>
      </c>
      <c r="L22" s="169" t="str">
        <f t="shared" si="5"/>
        <v/>
      </c>
      <c r="M22" s="188" t="str">
        <f t="shared" si="8"/>
        <v/>
      </c>
      <c r="N22" s="189" t="str">
        <f t="shared" si="7"/>
        <v/>
      </c>
    </row>
    <row r="23" spans="1:14" ht="93" customHeight="1" x14ac:dyDescent="0.25">
      <c r="A23" s="24" t="str">
        <f>'2 CONTEXTO E IDENTIFICACIÓN'!A23</f>
        <v>R15</v>
      </c>
      <c r="B23" s="180" t="str">
        <f>+'2 CONTEXTO E IDENTIFICACIÓN'!J23</f>
        <v xml:space="preserve"> por a causa de </v>
      </c>
      <c r="C23" s="181"/>
      <c r="D23" s="160" t="str">
        <f t="shared" si="0"/>
        <v/>
      </c>
      <c r="E23" s="161" t="str">
        <f t="shared" si="1"/>
        <v/>
      </c>
      <c r="F23" s="25" t="str">
        <f t="shared" si="2"/>
        <v/>
      </c>
      <c r="G23" s="171"/>
      <c r="H23" s="163" t="str">
        <f t="shared" si="6"/>
        <v/>
      </c>
      <c r="I23" s="169" t="str">
        <f t="shared" si="3"/>
        <v/>
      </c>
      <c r="J23" s="171"/>
      <c r="K23" s="163" t="str">
        <f t="shared" si="4"/>
        <v/>
      </c>
      <c r="L23" s="169" t="str">
        <f t="shared" si="5"/>
        <v/>
      </c>
      <c r="M23" s="188" t="str">
        <f t="shared" si="8"/>
        <v/>
      </c>
      <c r="N23" s="189" t="str">
        <f t="shared" si="7"/>
        <v/>
      </c>
    </row>
    <row r="24" spans="1:14" ht="93" customHeight="1" x14ac:dyDescent="0.25">
      <c r="A24" s="24" t="str">
        <f>'2 CONTEXTO E IDENTIFICACIÓN'!A24</f>
        <v>R16</v>
      </c>
      <c r="B24" s="180" t="str">
        <f>+'2 CONTEXTO E IDENTIFICACIÓN'!J24</f>
        <v xml:space="preserve"> por a causa de </v>
      </c>
      <c r="C24" s="181"/>
      <c r="D24" s="160" t="str">
        <f t="shared" si="0"/>
        <v/>
      </c>
      <c r="E24" s="161" t="str">
        <f t="shared" si="1"/>
        <v/>
      </c>
      <c r="F24" s="25" t="str">
        <f t="shared" si="2"/>
        <v/>
      </c>
      <c r="G24" s="171"/>
      <c r="H24" s="163" t="str">
        <f t="shared" si="6"/>
        <v/>
      </c>
      <c r="I24" s="169" t="str">
        <f t="shared" si="3"/>
        <v/>
      </c>
      <c r="J24" s="171"/>
      <c r="K24" s="163" t="str">
        <f t="shared" si="4"/>
        <v/>
      </c>
      <c r="L24" s="169" t="str">
        <f t="shared" si="5"/>
        <v/>
      </c>
      <c r="M24" s="188" t="str">
        <f t="shared" si="8"/>
        <v/>
      </c>
      <c r="N24" s="189" t="str">
        <f t="shared" si="7"/>
        <v/>
      </c>
    </row>
    <row r="25" spans="1:14" ht="93" customHeight="1" x14ac:dyDescent="0.25">
      <c r="A25" s="24" t="str">
        <f>'2 CONTEXTO E IDENTIFICACIÓN'!A25</f>
        <v>R17</v>
      </c>
      <c r="B25" s="180" t="str">
        <f>+'2 CONTEXTO E IDENTIFICACIÓN'!J25</f>
        <v xml:space="preserve"> por a causa de </v>
      </c>
      <c r="C25" s="181"/>
      <c r="D25" s="160" t="str">
        <f t="shared" si="0"/>
        <v/>
      </c>
      <c r="E25" s="161" t="str">
        <f t="shared" si="1"/>
        <v/>
      </c>
      <c r="F25" s="25" t="str">
        <f t="shared" si="2"/>
        <v/>
      </c>
      <c r="G25" s="171"/>
      <c r="H25" s="163" t="str">
        <f t="shared" si="6"/>
        <v/>
      </c>
      <c r="I25" s="169" t="str">
        <f t="shared" si="3"/>
        <v/>
      </c>
      <c r="J25" s="171"/>
      <c r="K25" s="163" t="str">
        <f t="shared" si="4"/>
        <v/>
      </c>
      <c r="L25" s="169" t="str">
        <f t="shared" si="5"/>
        <v/>
      </c>
      <c r="M25" s="188" t="str">
        <f t="shared" si="8"/>
        <v/>
      </c>
      <c r="N25" s="189" t="str">
        <f t="shared" si="7"/>
        <v/>
      </c>
    </row>
    <row r="26" spans="1:14" ht="93" customHeight="1" x14ac:dyDescent="0.25">
      <c r="A26" s="24" t="str">
        <f>'2 CONTEXTO E IDENTIFICACIÓN'!A26</f>
        <v>R18</v>
      </c>
      <c r="B26" s="180" t="str">
        <f>+'2 CONTEXTO E IDENTIFICACIÓN'!J26</f>
        <v xml:space="preserve"> por a causa de </v>
      </c>
      <c r="C26" s="181"/>
      <c r="D26" s="160" t="str">
        <f t="shared" si="0"/>
        <v/>
      </c>
      <c r="E26" s="161" t="str">
        <f t="shared" si="1"/>
        <v/>
      </c>
      <c r="F26" s="25" t="str">
        <f t="shared" si="2"/>
        <v/>
      </c>
      <c r="G26" s="171"/>
      <c r="H26" s="163" t="str">
        <f t="shared" si="6"/>
        <v/>
      </c>
      <c r="I26" s="169" t="str">
        <f t="shared" si="3"/>
        <v/>
      </c>
      <c r="J26" s="171"/>
      <c r="K26" s="163" t="str">
        <f t="shared" si="4"/>
        <v/>
      </c>
      <c r="L26" s="169" t="str">
        <f t="shared" si="5"/>
        <v/>
      </c>
      <c r="M26" s="188" t="str">
        <f t="shared" si="8"/>
        <v/>
      </c>
      <c r="N26" s="189" t="str">
        <f t="shared" si="7"/>
        <v/>
      </c>
    </row>
    <row r="27" spans="1:14" ht="93" customHeight="1" x14ac:dyDescent="0.25">
      <c r="A27" s="24" t="str">
        <f>'2 CONTEXTO E IDENTIFICACIÓN'!A27</f>
        <v>R19</v>
      </c>
      <c r="B27" s="180" t="str">
        <f>+'2 CONTEXTO E IDENTIFICACIÓN'!J27</f>
        <v xml:space="preserve"> por a causa de </v>
      </c>
      <c r="C27" s="181"/>
      <c r="D27" s="160" t="str">
        <f t="shared" si="0"/>
        <v/>
      </c>
      <c r="E27" s="161" t="str">
        <f t="shared" si="1"/>
        <v/>
      </c>
      <c r="F27" s="25" t="str">
        <f t="shared" si="2"/>
        <v/>
      </c>
      <c r="G27" s="171"/>
      <c r="H27" s="163" t="str">
        <f t="shared" si="6"/>
        <v/>
      </c>
      <c r="I27" s="169" t="str">
        <f t="shared" si="3"/>
        <v/>
      </c>
      <c r="J27" s="171"/>
      <c r="K27" s="163" t="str">
        <f t="shared" si="4"/>
        <v/>
      </c>
      <c r="L27" s="169" t="str">
        <f t="shared" si="5"/>
        <v/>
      </c>
      <c r="M27" s="188" t="str">
        <f t="shared" si="8"/>
        <v/>
      </c>
      <c r="N27" s="189" t="str">
        <f t="shared" si="7"/>
        <v/>
      </c>
    </row>
    <row r="28" spans="1:14" ht="93" customHeight="1" thickBot="1" x14ac:dyDescent="0.3">
      <c r="A28" s="36" t="str">
        <f>'2 CONTEXTO E IDENTIFICACIÓN'!A28</f>
        <v>R20</v>
      </c>
      <c r="B28" s="180" t="str">
        <f>+'2 CONTEXTO E IDENTIFICACIÓN'!J28</f>
        <v xml:space="preserve"> por a causa de </v>
      </c>
      <c r="C28" s="182"/>
      <c r="D28" s="173" t="str">
        <f t="shared" si="0"/>
        <v/>
      </c>
      <c r="E28" s="162" t="str">
        <f t="shared" si="1"/>
        <v/>
      </c>
      <c r="F28" s="37" t="str">
        <f t="shared" si="2"/>
        <v/>
      </c>
      <c r="G28" s="172"/>
      <c r="H28" s="167" t="str">
        <f t="shared" si="6"/>
        <v/>
      </c>
      <c r="I28" s="170" t="str">
        <f t="shared" si="3"/>
        <v/>
      </c>
      <c r="J28" s="172"/>
      <c r="K28" s="167" t="str">
        <f t="shared" si="4"/>
        <v/>
      </c>
      <c r="L28" s="170" t="str">
        <f t="shared" si="5"/>
        <v/>
      </c>
      <c r="M28" s="190" t="str">
        <f t="shared" si="8"/>
        <v/>
      </c>
      <c r="N28" s="191" t="str">
        <f t="shared" si="7"/>
        <v/>
      </c>
    </row>
  </sheetData>
  <sheetProtection formatCells="0" formatColumns="0" formatRows="0" sort="0" autoFilter="0" pivotTables="0"/>
  <autoFilter ref="A8:N8"/>
  <dataConsolidate/>
  <mergeCells count="12">
    <mergeCell ref="V7:Y7"/>
    <mergeCell ref="P7:T7"/>
    <mergeCell ref="A1:A2"/>
    <mergeCell ref="B1:B2"/>
    <mergeCell ref="B5:D5"/>
    <mergeCell ref="C7:F7"/>
    <mergeCell ref="G7:I7"/>
    <mergeCell ref="J7:L7"/>
    <mergeCell ref="M7:N7"/>
    <mergeCell ref="G6:N6"/>
    <mergeCell ref="C1:D1"/>
    <mergeCell ref="B4:D4"/>
  </mergeCells>
  <conditionalFormatting sqref="E9:E28 G9:G28">
    <cfRule type="cellIs" dxfId="95" priority="6" operator="equal">
      <formula>$T$9</formula>
    </cfRule>
    <cfRule type="cellIs" dxfId="94" priority="7" operator="equal">
      <formula>$T$10</formula>
    </cfRule>
    <cfRule type="cellIs" dxfId="93" priority="8" operator="equal">
      <formula>$T$11</formula>
    </cfRule>
    <cfRule type="cellIs" dxfId="92" priority="9" operator="equal">
      <formula>$T$12</formula>
    </cfRule>
    <cfRule type="cellIs" dxfId="91" priority="10" operator="equal">
      <formula>$T$13</formula>
    </cfRule>
  </conditionalFormatting>
  <conditionalFormatting sqref="F9:F28">
    <cfRule type="cellIs" dxfId="90" priority="168" operator="equal">
      <formula>$P$13</formula>
    </cfRule>
    <cfRule type="cellIs" dxfId="89" priority="167" operator="equal">
      <formula>$P$12</formula>
    </cfRule>
    <cfRule type="cellIs" dxfId="88" priority="166" operator="equal">
      <formula>$P$11</formula>
    </cfRule>
    <cfRule type="cellIs" dxfId="87" priority="165" operator="equal">
      <formula>$P$10</formula>
    </cfRule>
    <cfRule type="cellIs" dxfId="86" priority="164" operator="equal">
      <formula>$P$9</formula>
    </cfRule>
  </conditionalFormatting>
  <conditionalFormatting sqref="H9:H28">
    <cfRule type="cellIs" dxfId="85" priority="85" operator="equal">
      <formula>$W$13</formula>
    </cfRule>
    <cfRule type="cellIs" dxfId="84" priority="84" operator="equal">
      <formula>$W$12</formula>
    </cfRule>
    <cfRule type="cellIs" dxfId="83" priority="83" operator="equal">
      <formula>$W$11</formula>
    </cfRule>
    <cfRule type="cellIs" dxfId="82" priority="82" operator="equal">
      <formula>$W$10</formula>
    </cfRule>
    <cfRule type="cellIs" dxfId="81" priority="81" operator="equal">
      <formula>$W$9</formula>
    </cfRule>
  </conditionalFormatting>
  <conditionalFormatting sqref="I9:J28">
    <cfRule type="cellIs" dxfId="80" priority="2" operator="equal">
      <formula>$V$10</formula>
    </cfRule>
    <cfRule type="cellIs" dxfId="79" priority="3" operator="equal">
      <formula>$V$11</formula>
    </cfRule>
    <cfRule type="cellIs" dxfId="78" priority="4" operator="equal">
      <formula>$V$12</formula>
    </cfRule>
    <cfRule type="cellIs" dxfId="77" priority="5" operator="equal">
      <formula>$V$13</formula>
    </cfRule>
    <cfRule type="cellIs" dxfId="76" priority="1" operator="equal">
      <formula>$V$9</formula>
    </cfRule>
  </conditionalFormatting>
  <conditionalFormatting sqref="K9:K28">
    <cfRule type="cellIs" dxfId="75" priority="67" operator="equal">
      <formula>$W$10</formula>
    </cfRule>
    <cfRule type="cellIs" dxfId="74" priority="68" operator="equal">
      <formula>$W$11</formula>
    </cfRule>
    <cfRule type="cellIs" dxfId="73" priority="69" operator="equal">
      <formula>$W$12</formula>
    </cfRule>
    <cfRule type="cellIs" dxfId="72" priority="70" operator="equal">
      <formula>$W$13</formula>
    </cfRule>
    <cfRule type="cellIs" dxfId="71" priority="66" operator="equal">
      <formula>$W$9</formula>
    </cfRule>
  </conditionalFormatting>
  <conditionalFormatting sqref="L9:L28">
    <cfRule type="cellIs" dxfId="70" priority="101" operator="equal">
      <formula>$V$9</formula>
    </cfRule>
    <cfRule type="cellIs" dxfId="69" priority="102" operator="equal">
      <formula>$V$10</formula>
    </cfRule>
    <cfRule type="cellIs" dxfId="68" priority="103" operator="equal">
      <formula>$V$11</formula>
    </cfRule>
    <cfRule type="cellIs" dxfId="67" priority="104" operator="equal">
      <formula>$V$12</formula>
    </cfRule>
    <cfRule type="cellIs" dxfId="66" priority="105" operator="equal">
      <formula>$V$13</formula>
    </cfRule>
  </conditionalFormatting>
  <conditionalFormatting sqref="M9:M28">
    <cfRule type="cellIs" dxfId="65" priority="11" operator="equal">
      <formula>$W$9</formula>
    </cfRule>
    <cfRule type="cellIs" dxfId="64" priority="15" operator="equal">
      <formula>$W$13</formula>
    </cfRule>
    <cfRule type="cellIs" dxfId="63" priority="14" operator="equal">
      <formula>$W$12</formula>
    </cfRule>
    <cfRule type="cellIs" dxfId="62" priority="13" operator="equal">
      <formula>$W$11</formula>
    </cfRule>
    <cfRule type="cellIs" dxfId="61" priority="12" operator="equal">
      <formula>$W$10</formula>
    </cfRule>
  </conditionalFormatting>
  <conditionalFormatting sqref="N9:N28">
    <cfRule type="cellIs" dxfId="60" priority="40" operator="equal">
      <formula>$V$13</formula>
    </cfRule>
    <cfRule type="cellIs" dxfId="59" priority="39" operator="equal">
      <formula>$V$12</formula>
    </cfRule>
    <cfRule type="cellIs" dxfId="58" priority="38" operator="equal">
      <formula>$V$11</formula>
    </cfRule>
    <cfRule type="cellIs" dxfId="57" priority="37" operator="equal">
      <formula>$V$10</formula>
    </cfRule>
    <cfRule type="cellIs" dxfId="56" priority="36" operator="equal">
      <formula>$V$9</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dataValidation allowBlank="1" showInputMessage="1" showErrorMessage="1" prompt="Es la materialización del riesgo y las consecuencias de su aparición. Su escala es: 5 bajo impacto, 10 medio, 20 alto impacto._x000a_" sqref="IP8:JA8"/>
    <dataValidation type="list" allowBlank="1" showInputMessage="1" showErrorMessage="1" sqref="IU12:JA12 IP9:JA11">
      <formula1>#REF!</formula1>
    </dataValidation>
    <dataValidation type="list" allowBlank="1" showInputMessage="1" showErrorMessage="1" sqref="G9:G28">
      <formula1>Afectación_Económica</formula1>
    </dataValidation>
    <dataValidation type="list" allowBlank="1" showInputMessage="1" showErrorMessage="1" sqref="J9:J28">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F36"/>
  <sheetViews>
    <sheetView showGridLines="0" zoomScale="70" zoomScaleNormal="70" workbookViewId="0">
      <pane xSplit="1" ySplit="9" topLeftCell="B13" activePane="bottomRight" state="frozen"/>
      <selection pane="topRight" activeCell="B1" sqref="B1"/>
      <selection pane="bottomLeft" activeCell="A7" sqref="A7"/>
      <selection pane="bottomRight" activeCell="E14" sqref="E14"/>
    </sheetView>
  </sheetViews>
  <sheetFormatPr baseColWidth="10" defaultColWidth="0" defaultRowHeight="12.75" x14ac:dyDescent="0.25"/>
  <cols>
    <col min="1" max="1" width="12.85546875" style="68" customWidth="1"/>
    <col min="2" max="2" width="56.7109375" style="73" customWidth="1"/>
    <col min="3" max="3" width="16.42578125" style="68" customWidth="1"/>
    <col min="4" max="4" width="17.5703125" style="73" customWidth="1"/>
    <col min="5" max="5" width="25" style="73" customWidth="1"/>
    <col min="6" max="6" width="3.85546875" style="73" customWidth="1"/>
    <col min="7" max="7" width="7.42578125" style="73" customWidth="1"/>
    <col min="8" max="13" width="18.7109375" style="73" customWidth="1"/>
    <col min="14" max="14" width="3.85546875" style="73" customWidth="1"/>
    <col min="15" max="15" width="4.85546875" style="68" hidden="1" customWidth="1"/>
    <col min="16" max="16" width="6.42578125" style="68" hidden="1" customWidth="1"/>
    <col min="17" max="17" width="11" style="68" hidden="1" customWidth="1"/>
    <col min="18" max="22" width="12" style="68" hidden="1" customWidth="1"/>
    <col min="23" max="23" width="11.42578125" style="68" customWidth="1"/>
    <col min="24" max="27" width="11.42578125" style="68" hidden="1" customWidth="1"/>
    <col min="28" max="28" width="5.42578125" style="68" hidden="1" customWidth="1"/>
    <col min="29" max="29" width="26.85546875" style="68" hidden="1" customWidth="1"/>
    <col min="30" max="34" width="22.85546875" style="73" hidden="1" customWidth="1"/>
    <col min="35" max="35" width="23.42578125" style="68" hidden="1" customWidth="1"/>
    <col min="36" max="263" width="11.42578125" style="68" hidden="1" customWidth="1"/>
    <col min="264" max="264" width="12.42578125" style="68" hidden="1" customWidth="1"/>
    <col min="265" max="265" width="47" style="68" hidden="1" customWidth="1"/>
    <col min="266" max="266" width="35" style="68" hidden="1" customWidth="1"/>
    <col min="267" max="16384" width="14.42578125" style="68" hidden="1"/>
  </cols>
  <sheetData>
    <row r="1" spans="1:36" s="56" customFormat="1" ht="12" customHeight="1" x14ac:dyDescent="0.2">
      <c r="A1" s="515"/>
      <c r="B1" s="521" t="str">
        <f>+'2 CONTEXTO E IDENTIFICACIÓN'!A1</f>
        <v>MAPA DE RIESGOS INTEGRAL</v>
      </c>
      <c r="C1" s="508"/>
      <c r="D1" s="509"/>
      <c r="E1" s="60"/>
      <c r="AD1" s="57"/>
      <c r="AE1" s="57"/>
      <c r="AF1" s="57"/>
      <c r="AG1" s="57"/>
      <c r="AH1" s="57"/>
    </row>
    <row r="2" spans="1:36" s="56" customFormat="1" ht="12" customHeight="1" x14ac:dyDescent="0.2">
      <c r="A2" s="515"/>
      <c r="B2" s="521"/>
      <c r="C2" s="39" t="str">
        <f>+'2 CONTEXTO E IDENTIFICACIÓN'!A2</f>
        <v>VERSIÓN DEL MAPA DE RIESGOS:</v>
      </c>
      <c r="D2" s="55">
        <f>'2 CONTEXTO E IDENTIFICACIÓN'!B2</f>
        <v>1</v>
      </c>
      <c r="E2" s="58"/>
      <c r="F2" s="58"/>
      <c r="G2" s="58"/>
      <c r="H2" s="3"/>
      <c r="I2" s="201" t="str">
        <f>+'2 CONTEXTO E IDENTIFICACIÓN'!$I$4</f>
        <v>Elaboración o Actualización:</v>
      </c>
      <c r="J2" s="215">
        <f>'2 CONTEXTO E IDENTIFICACIÓN'!J4</f>
        <v>0</v>
      </c>
      <c r="K2" s="13"/>
      <c r="L2" s="13"/>
      <c r="M2" s="59"/>
      <c r="N2" s="58"/>
      <c r="AD2" s="57"/>
      <c r="AE2" s="57"/>
      <c r="AF2" s="57"/>
      <c r="AG2" s="57"/>
      <c r="AH2" s="57"/>
    </row>
    <row r="3" spans="1:36" s="56" customFormat="1" ht="21" customHeight="1" x14ac:dyDescent="0.2">
      <c r="A3" s="60"/>
      <c r="B3" s="58"/>
      <c r="C3" s="41"/>
      <c r="D3" s="59"/>
      <c r="E3" s="58"/>
      <c r="F3" s="58"/>
      <c r="G3" s="58"/>
      <c r="I3" s="204" t="str">
        <f>+'2 CONTEXTO E IDENTIFICACIÓN'!$E$5</f>
        <v>Vigencia:</v>
      </c>
      <c r="J3" s="202">
        <f>'2 CONTEXTO E IDENTIFICACIÓN'!G5</f>
        <v>0</v>
      </c>
      <c r="K3" s="203" t="s">
        <v>50</v>
      </c>
      <c r="L3" s="200">
        <f>'2 CONTEXTO E IDENTIFICACIÓN'!J5</f>
        <v>46386</v>
      </c>
      <c r="M3" s="59"/>
      <c r="N3" s="58"/>
      <c r="AD3" s="57"/>
      <c r="AE3" s="57"/>
      <c r="AF3" s="57"/>
      <c r="AG3" s="57"/>
      <c r="AH3" s="57"/>
    </row>
    <row r="4" spans="1:36" s="56" customFormat="1" ht="18" customHeight="1" thickBot="1" x14ac:dyDescent="0.25">
      <c r="A4" s="60"/>
      <c r="B4" s="58"/>
      <c r="C4" s="41"/>
      <c r="D4" s="59"/>
      <c r="E4" s="58"/>
      <c r="F4" s="58"/>
      <c r="G4" s="58"/>
      <c r="I4" s="16"/>
      <c r="J4" s="218"/>
      <c r="K4" s="219"/>
      <c r="L4" s="198"/>
      <c r="M4" s="59"/>
      <c r="N4" s="58"/>
      <c r="AD4" s="57"/>
      <c r="AE4" s="57"/>
      <c r="AF4" s="57"/>
      <c r="AG4" s="57"/>
      <c r="AH4" s="57"/>
    </row>
    <row r="5" spans="1:36" s="56" customFormat="1" ht="23.25" thickBot="1" x14ac:dyDescent="0.25">
      <c r="A5" s="12" t="s">
        <v>46</v>
      </c>
      <c r="B5" s="510" t="str">
        <f>'2 CONTEXTO E IDENTIFICACIÓN'!B4</f>
        <v>UAERMV</v>
      </c>
      <c r="C5" s="511"/>
      <c r="D5" s="512"/>
      <c r="E5" s="60"/>
      <c r="I5" s="319" t="s">
        <v>345</v>
      </c>
      <c r="J5" s="320" t="s">
        <v>344</v>
      </c>
      <c r="K5" s="321" t="s">
        <v>346</v>
      </c>
      <c r="L5" s="322" t="s">
        <v>347</v>
      </c>
      <c r="AD5" s="57"/>
      <c r="AE5" s="57"/>
      <c r="AF5" s="57"/>
      <c r="AG5" s="57"/>
      <c r="AH5" s="57"/>
    </row>
    <row r="6" spans="1:36" s="56" customFormat="1" ht="15.75" thickBot="1" x14ac:dyDescent="0.25">
      <c r="A6" s="12" t="s">
        <v>47</v>
      </c>
      <c r="B6" s="500" t="str">
        <f>'2 CONTEXTO E IDENTIFICACIÓN'!F4</f>
        <v>15. Gestión Contractual</v>
      </c>
      <c r="C6" s="501"/>
      <c r="D6" s="501"/>
      <c r="E6" s="60"/>
      <c r="AD6" s="57"/>
      <c r="AE6" s="57"/>
      <c r="AF6" s="57"/>
      <c r="AG6" s="57"/>
      <c r="AH6" s="57"/>
    </row>
    <row r="7" spans="1:36" s="56" customFormat="1" ht="15.75" thickBot="1" x14ac:dyDescent="0.25">
      <c r="A7" s="208"/>
      <c r="B7" s="207"/>
      <c r="C7" s="207"/>
      <c r="D7" s="59"/>
      <c r="E7" s="60"/>
      <c r="G7" s="522" t="s">
        <v>253</v>
      </c>
      <c r="H7" s="523"/>
      <c r="I7" s="523"/>
      <c r="J7" s="523"/>
      <c r="K7" s="523"/>
      <c r="L7" s="523"/>
      <c r="M7" s="524"/>
      <c r="O7" s="61"/>
      <c r="P7" s="61"/>
      <c r="Q7" s="62"/>
      <c r="R7" s="513" t="s">
        <v>125</v>
      </c>
      <c r="S7" s="513"/>
      <c r="T7" s="513"/>
      <c r="U7" s="513"/>
      <c r="V7" s="514"/>
      <c r="AD7" s="57"/>
      <c r="AE7" s="57"/>
      <c r="AF7" s="57"/>
      <c r="AG7" s="57"/>
      <c r="AH7" s="57"/>
    </row>
    <row r="8" spans="1:36" x14ac:dyDescent="0.25">
      <c r="A8" s="63"/>
      <c r="B8" s="64"/>
      <c r="C8" s="516" t="s">
        <v>254</v>
      </c>
      <c r="D8" s="516"/>
      <c r="E8" s="516"/>
      <c r="F8" s="65"/>
      <c r="G8" s="66"/>
      <c r="H8" s="67"/>
      <c r="I8" s="513" t="s">
        <v>125</v>
      </c>
      <c r="J8" s="513"/>
      <c r="K8" s="513"/>
      <c r="L8" s="513"/>
      <c r="M8" s="514"/>
      <c r="N8" s="65"/>
      <c r="O8" s="69"/>
      <c r="P8" s="69"/>
      <c r="R8" s="70">
        <v>0.2</v>
      </c>
      <c r="S8" s="70">
        <v>0.4</v>
      </c>
      <c r="T8" s="70">
        <v>0.6</v>
      </c>
      <c r="U8" s="70">
        <v>0.8</v>
      </c>
      <c r="V8" s="71">
        <v>1</v>
      </c>
      <c r="W8" s="72"/>
      <c r="X8" s="72"/>
      <c r="Y8" s="72"/>
      <c r="Z8" s="72"/>
      <c r="AA8" s="72"/>
      <c r="AB8" s="72"/>
      <c r="AC8" s="72"/>
    </row>
    <row r="9" spans="1:36" ht="25.5" x14ac:dyDescent="0.2">
      <c r="A9" s="74" t="s">
        <v>255</v>
      </c>
      <c r="B9" s="75" t="s">
        <v>256</v>
      </c>
      <c r="C9" s="76" t="s">
        <v>217</v>
      </c>
      <c r="D9" s="76" t="s">
        <v>218</v>
      </c>
      <c r="E9" s="77" t="s">
        <v>43</v>
      </c>
      <c r="F9" s="65"/>
      <c r="G9" s="69"/>
      <c r="H9" s="78"/>
      <c r="I9" s="79" t="s">
        <v>235</v>
      </c>
      <c r="J9" s="79" t="s">
        <v>238</v>
      </c>
      <c r="K9" s="79" t="s">
        <v>242</v>
      </c>
      <c r="L9" s="79" t="s">
        <v>246</v>
      </c>
      <c r="M9" s="80" t="s">
        <v>250</v>
      </c>
      <c r="N9" s="65"/>
      <c r="O9" s="69"/>
      <c r="P9" s="69"/>
      <c r="Q9" s="81"/>
      <c r="R9" s="82" t="s">
        <v>235</v>
      </c>
      <c r="S9" s="82" t="s">
        <v>238</v>
      </c>
      <c r="T9" s="82" t="s">
        <v>242</v>
      </c>
      <c r="U9" s="82" t="s">
        <v>246</v>
      </c>
      <c r="V9" s="83" t="s">
        <v>250</v>
      </c>
      <c r="Y9" s="72"/>
      <c r="Z9" s="72"/>
      <c r="AA9" s="84"/>
      <c r="AB9" s="84"/>
      <c r="AC9" s="84"/>
      <c r="AD9" s="84"/>
      <c r="AE9" s="84"/>
      <c r="AF9" s="84"/>
      <c r="AG9" s="84"/>
      <c r="AH9" s="84"/>
      <c r="AI9" s="84"/>
      <c r="AJ9" s="84"/>
    </row>
    <row r="10" spans="1:36" ht="125.25" customHeight="1" x14ac:dyDescent="0.2">
      <c r="A10" s="85" t="str">
        <f>'2 CONTEXTO E IDENTIFICACIÓN'!A9</f>
        <v>R1</v>
      </c>
      <c r="B10" s="86" t="str">
        <f>+'2 CONTEXTO E IDENTIFICACIÓN'!J9</f>
        <v>Posibilidad de afectación económica por  incumplir con los lineamientos emitidos por Colombia Compra Eficiente frente a la identificacion de riesgos en un proceso, a causa de no contemplar todos los aspectos que pueden afectar la ejecución de un contrato.</v>
      </c>
      <c r="C10" s="87" t="str">
        <f>+'3 PROBABIL E IMPACTO INHERENTE'!F9</f>
        <v>Media</v>
      </c>
      <c r="D10" s="87" t="str">
        <f>+'3 PROBABIL E IMPACTO INHERENTE'!N9</f>
        <v>Mayor</v>
      </c>
      <c r="E10" s="363"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Alto</v>
      </c>
      <c r="F10" s="88"/>
      <c r="G10" s="519" t="s">
        <v>106</v>
      </c>
      <c r="H10" s="79" t="s">
        <v>248</v>
      </c>
      <c r="I10" s="89"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"&amp;IF(AND(C29=$Q$10,D29=$R$9),A29,"")</f>
        <v xml:space="preserve">                   </v>
      </c>
      <c r="J10" s="89"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"&amp;IF(AND(C29=$Q$10,D29=$S$9),A29,"")</f>
        <v xml:space="preserve">                   </v>
      </c>
      <c r="K10" s="89"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"&amp;IF(AND(C29=$Q$10,D29=$T$9),A29,"")</f>
        <v xml:space="preserve">                   </v>
      </c>
      <c r="L10" s="89"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"&amp;IF(AND(C29=$Q$10,D29=$U$9),A29,"")</f>
        <v xml:space="preserve">                   </v>
      </c>
      <c r="M10" s="90"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"&amp;IF(AND(C29=$Q$10,D29=$V$9),A29,"")</f>
        <v xml:space="preserve">                   </v>
      </c>
      <c r="N10" s="88"/>
      <c r="O10" s="517" t="s">
        <v>106</v>
      </c>
      <c r="P10" s="91">
        <v>1</v>
      </c>
      <c r="Q10" s="82" t="s">
        <v>248</v>
      </c>
      <c r="R10" s="89" t="s">
        <v>257</v>
      </c>
      <c r="S10" s="89" t="s">
        <v>257</v>
      </c>
      <c r="T10" s="89" t="s">
        <v>257</v>
      </c>
      <c r="U10" s="89" t="s">
        <v>257</v>
      </c>
      <c r="V10" s="90" t="s">
        <v>258</v>
      </c>
      <c r="Y10" s="72"/>
      <c r="Z10" s="72"/>
      <c r="AA10" s="84"/>
      <c r="AB10" s="84"/>
      <c r="AC10" s="84"/>
      <c r="AD10" s="92"/>
      <c r="AE10" s="92"/>
      <c r="AF10" s="92"/>
      <c r="AG10" s="92"/>
      <c r="AH10" s="92"/>
      <c r="AI10" s="84"/>
      <c r="AJ10" s="84"/>
    </row>
    <row r="11" spans="1:36" ht="93" customHeight="1" x14ac:dyDescent="0.2">
      <c r="A11" s="85" t="str">
        <f>'2 CONTEXTO E IDENTIFICACIÓN'!A10</f>
        <v>R2</v>
      </c>
      <c r="B11" s="86" t="str">
        <f>+'2 CONTEXTO E IDENTIFICACIÓN'!J10</f>
        <v>Posibilidad de afectación reputacional por Hallazgo o no conformidad de ente regulador o de la OCI,  a causa de  ausencia o retraso en la publicacion en la plataforma SECOP de documentos de los procesos selectivos a excepcion de; Acuerdo marco, Bolsa mercantil y compras por grandes superficies.</v>
      </c>
      <c r="C11" s="87" t="str">
        <f>+'3 PROBABIL E IMPACTO INHERENTE'!F10</f>
        <v>Media</v>
      </c>
      <c r="D11" s="87" t="str">
        <f>+'3 PROBABIL E IMPACTO INHERENTE'!N10</f>
        <v>Mayor</v>
      </c>
      <c r="E11" s="363"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Alto</v>
      </c>
      <c r="F11" s="88"/>
      <c r="G11" s="519"/>
      <c r="H11" s="79" t="s">
        <v>244</v>
      </c>
      <c r="I11" s="93"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"&amp;IF(AND(C29=$Q$11,D29=$R$9),A29,"")</f>
        <v xml:space="preserve">                   </v>
      </c>
      <c r="J11" s="93"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"&amp;IF(AND(C29=$Q$11,D29=$S$9),A29,"")</f>
        <v xml:space="preserve">                   </v>
      </c>
      <c r="K11" s="89"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"&amp;IF(AND(C29=$Q$11,D29=$T$9),A29,"")</f>
        <v xml:space="preserve">                   </v>
      </c>
      <c r="L11" s="89"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"&amp;IF(AND(C29=$Q$11,D29=$U$9),A29,"")</f>
        <v xml:space="preserve">  R3                 </v>
      </c>
      <c r="M11" s="90"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"&amp;IF(AND(C29=$Q$11,D29=$V$9),A29,"")</f>
        <v xml:space="preserve">                   </v>
      </c>
      <c r="N11" s="88"/>
      <c r="O11" s="517"/>
      <c r="P11" s="91">
        <v>0.8</v>
      </c>
      <c r="Q11" s="82" t="s">
        <v>244</v>
      </c>
      <c r="R11" s="93" t="s">
        <v>242</v>
      </c>
      <c r="S11" s="93" t="s">
        <v>242</v>
      </c>
      <c r="T11" s="89" t="s">
        <v>257</v>
      </c>
      <c r="U11" s="89" t="s">
        <v>257</v>
      </c>
      <c r="V11" s="90" t="s">
        <v>258</v>
      </c>
      <c r="Y11" s="72"/>
      <c r="Z11" s="72"/>
      <c r="AA11" s="84"/>
      <c r="AB11" s="94"/>
      <c r="AC11" s="95"/>
      <c r="AD11" s="92"/>
      <c r="AE11" s="92"/>
      <c r="AF11" s="92"/>
      <c r="AG11" s="92"/>
      <c r="AH11" s="92"/>
      <c r="AI11" s="84"/>
      <c r="AJ11" s="84"/>
    </row>
    <row r="12" spans="1:36" ht="93" customHeight="1" x14ac:dyDescent="0.2">
      <c r="A12" s="85" t="str">
        <f>'2 CONTEXTO E IDENTIFICACIÓN'!A11</f>
        <v>R3</v>
      </c>
      <c r="B12" s="86" t="str">
        <f>+'2 CONTEXTO E IDENTIFICACIÓN'!J11</f>
        <v>Posibilidad de afectación reputacional por Hallazgo o no conformidad del ente regulador o de la OCI,  a causa de la inadecuada identificación y justificación de la necesidad de contratación de servicios profesionales y de apoyo a la gestión.</v>
      </c>
      <c r="C12" s="87" t="str">
        <f>+'3 PROBABIL E IMPACTO INHERENTE'!F11</f>
        <v>Alta</v>
      </c>
      <c r="D12" s="87" t="str">
        <f>+'3 PROBABIL E IMPACTO INHERENTE'!N11</f>
        <v>Mayor</v>
      </c>
      <c r="E12" s="363"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Alto</v>
      </c>
      <c r="F12" s="88"/>
      <c r="G12" s="519"/>
      <c r="H12" s="79" t="s">
        <v>240</v>
      </c>
      <c r="I12" s="93"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"&amp;IF(AND(C29=$Q$12,D29=$R$9),A29,"")</f>
        <v xml:space="preserve">                   </v>
      </c>
      <c r="J12" s="93"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"&amp;IF(AND(C29=$Q$12,D29=$S$9),A29,"")</f>
        <v xml:space="preserve">                   </v>
      </c>
      <c r="K12" s="93"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"&amp;IF(AND(C29=$Q$12,D29=$T$9),A29,"")</f>
        <v xml:space="preserve">                   </v>
      </c>
      <c r="L12" s="89"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"&amp;IF(AND(C29=$Q$12,D29=$U$9),A29,"")</f>
        <v xml:space="preserve">R1 R2  R4 R5               </v>
      </c>
      <c r="M12" s="90"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"&amp;IF(AND(C29=$Q$12,D29=$V$9),A29,"")</f>
        <v xml:space="preserve">                   </v>
      </c>
      <c r="N12" s="88"/>
      <c r="O12" s="517"/>
      <c r="P12" s="91">
        <v>0.6</v>
      </c>
      <c r="Q12" s="82" t="s">
        <v>240</v>
      </c>
      <c r="R12" s="93" t="s">
        <v>242</v>
      </c>
      <c r="S12" s="93" t="s">
        <v>242</v>
      </c>
      <c r="T12" s="93" t="s">
        <v>242</v>
      </c>
      <c r="U12" s="89" t="s">
        <v>257</v>
      </c>
      <c r="V12" s="90" t="s">
        <v>258</v>
      </c>
      <c r="Y12" s="72"/>
      <c r="Z12" s="72"/>
      <c r="AA12" s="84"/>
      <c r="AB12" s="94"/>
      <c r="AC12" s="95"/>
      <c r="AD12" s="92"/>
      <c r="AE12" s="92"/>
      <c r="AF12" s="92"/>
      <c r="AG12" s="92"/>
      <c r="AH12" s="96"/>
      <c r="AI12" s="84"/>
      <c r="AJ12" s="84"/>
    </row>
    <row r="13" spans="1:36" ht="93" customHeight="1" x14ac:dyDescent="0.2">
      <c r="A13" s="85" t="str">
        <f>'2 CONTEXTO E IDENTIFICACIÓN'!A12</f>
        <v>R4</v>
      </c>
      <c r="B13" s="86" t="str">
        <f>+'2 CONTEXTO E IDENTIFICACIÓN'!J12</f>
        <v>Posibilidad de afectación económica por usar la entidad para dar apariencia de legalidad a los activos provenientes de actividades delictivas, para canalizar recursos hacia la realización de actividades terroristas o la proliferación de armas de destrucción masiva, a causa de fallas u omisiones en proceso de la debida diligencia.</v>
      </c>
      <c r="C13" s="87" t="str">
        <f>+'3 PROBABIL E IMPACTO INHERENTE'!F12</f>
        <v>Media</v>
      </c>
      <c r="D13" s="87" t="str">
        <f>+'3 PROBABIL E IMPACTO INHERENTE'!N12</f>
        <v>Mayor</v>
      </c>
      <c r="E13" s="363" t="str">
        <f t="shared" ref="E13:E2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Alto</v>
      </c>
      <c r="F13" s="88"/>
      <c r="G13" s="519"/>
      <c r="H13" s="79" t="s">
        <v>236</v>
      </c>
      <c r="I13" s="97"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"&amp;IF(AND(C29=$Q$13,D29=$R$9),A29,"")</f>
        <v xml:space="preserve">                   </v>
      </c>
      <c r="J13" s="93"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"&amp;IF(AND(C29=$Q$13,D29=$S$9),A29,"")</f>
        <v xml:space="preserve">                   </v>
      </c>
      <c r="K13" s="93"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"&amp;IF(AND(C29=$Q$13,D29=$T$9),A29,"")</f>
        <v xml:space="preserve">                   </v>
      </c>
      <c r="L13" s="89"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"&amp;IF(AND(C29=$Q$13,D29=$U$9),A29,"")</f>
        <v xml:space="preserve">                   </v>
      </c>
      <c r="M13" s="90"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"&amp;IF(AND(C29=$Q$13,D29=$V$9),A29,"")</f>
        <v xml:space="preserve">                   </v>
      </c>
      <c r="N13" s="88"/>
      <c r="O13" s="517"/>
      <c r="P13" s="91">
        <v>0.4</v>
      </c>
      <c r="Q13" s="82" t="s">
        <v>236</v>
      </c>
      <c r="R13" s="97" t="s">
        <v>259</v>
      </c>
      <c r="S13" s="93" t="s">
        <v>242</v>
      </c>
      <c r="T13" s="93" t="s">
        <v>242</v>
      </c>
      <c r="U13" s="89" t="s">
        <v>257</v>
      </c>
      <c r="V13" s="90" t="s">
        <v>258</v>
      </c>
      <c r="Y13" s="72"/>
      <c r="Z13" s="72"/>
      <c r="AA13" s="84"/>
      <c r="AB13" s="94"/>
      <c r="AC13" s="95"/>
      <c r="AD13" s="92"/>
      <c r="AE13" s="92"/>
      <c r="AF13" s="92"/>
      <c r="AG13" s="96"/>
      <c r="AH13" s="92"/>
      <c r="AI13" s="84"/>
      <c r="AJ13" s="84"/>
    </row>
    <row r="14" spans="1:36" ht="93" customHeight="1" thickBot="1" x14ac:dyDescent="0.25">
      <c r="A14" s="85" t="str">
        <f>'2 CONTEXTO E IDENTIFICACIÓN'!A13</f>
        <v>R5</v>
      </c>
      <c r="B14" s="86" t="str">
        <f>+'2 CONTEXTO E IDENTIFICACIÓN'!J13</f>
        <v>Posibilidad de afectación económica y reputacional por Soborno entrante al aceptar o solicitar una ventaja indebida en la  evaluación de los procesos de selección para la contratación de bienes y servicios de la Entidad, a causa de a causa del direccionamiento y/o favorecimiento de la contratación hacia un proponente específico.</v>
      </c>
      <c r="C14" s="87" t="str">
        <f>+'3 PROBABIL E IMPACTO INHERENTE'!F13</f>
        <v>Media</v>
      </c>
      <c r="D14" s="87" t="str">
        <f>+'3 PROBABIL E IMPACTO INHERENTE'!N13</f>
        <v>Mayor</v>
      </c>
      <c r="E14" s="363" t="str">
        <f t="shared" si="0"/>
        <v>Alto</v>
      </c>
      <c r="F14" s="88"/>
      <c r="G14" s="520"/>
      <c r="H14" s="98" t="s">
        <v>233</v>
      </c>
      <c r="I14" s="99"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"&amp;IF(AND(C29=$Q$14,D29=$R$9),A29,"")</f>
        <v xml:space="preserve">                   </v>
      </c>
      <c r="J14" s="99"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"&amp;IF(AND(C29=$Q$14,D29=$S$9),A29,"")</f>
        <v xml:space="preserve">                   </v>
      </c>
      <c r="K14" s="100"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"&amp;IF(AND(C29=$Q$14,D29=$T$9),A29,"")</f>
        <v xml:space="preserve">                   </v>
      </c>
      <c r="L14" s="101"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"&amp;IF(AND(C29=$Q$14,D29=$U$9),A29,"")</f>
        <v xml:space="preserve">                   </v>
      </c>
      <c r="M14" s="102"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"&amp;IF(AND(C29=$Q$14,D29=$V$9),A29,"")</f>
        <v xml:space="preserve">                   </v>
      </c>
      <c r="N14" s="88"/>
      <c r="O14" s="518"/>
      <c r="P14" s="103">
        <v>0.2</v>
      </c>
      <c r="Q14" s="104" t="s">
        <v>233</v>
      </c>
      <c r="R14" s="99" t="s">
        <v>259</v>
      </c>
      <c r="S14" s="99" t="s">
        <v>259</v>
      </c>
      <c r="T14" s="100" t="s">
        <v>242</v>
      </c>
      <c r="U14" s="101" t="s">
        <v>257</v>
      </c>
      <c r="V14" s="102" t="s">
        <v>258</v>
      </c>
      <c r="Y14" s="72"/>
      <c r="Z14" s="72"/>
      <c r="AA14" s="84"/>
      <c r="AB14" s="94"/>
      <c r="AC14" s="95"/>
      <c r="AD14" s="92"/>
      <c r="AE14" s="92"/>
      <c r="AF14" s="92"/>
      <c r="AG14" s="105"/>
      <c r="AH14" s="92"/>
      <c r="AI14" s="84"/>
      <c r="AJ14" s="84"/>
    </row>
    <row r="15" spans="1:36" ht="93" customHeight="1" x14ac:dyDescent="0.2">
      <c r="A15" s="85" t="str">
        <f>'2 CONTEXTO E IDENTIFICACIÓN'!A14</f>
        <v>R6</v>
      </c>
      <c r="B15" s="86" t="str">
        <f>+'2 CONTEXTO E IDENTIFICACIÓN'!J14</f>
        <v xml:space="preserve"> por a causa de </v>
      </c>
      <c r="C15" s="87" t="str">
        <f>+'3 PROBABIL E IMPACTO INHERENTE'!F14</f>
        <v/>
      </c>
      <c r="D15" s="87" t="str">
        <f>+'3 PROBABIL E IMPACTO INHERENTE'!N14</f>
        <v/>
      </c>
      <c r="E15" s="363" t="str">
        <f t="shared" si="0"/>
        <v/>
      </c>
      <c r="F15" s="88"/>
      <c r="G15" s="88"/>
      <c r="H15" s="88"/>
      <c r="I15" s="88"/>
      <c r="J15" s="88"/>
      <c r="K15" s="88"/>
      <c r="L15" s="88"/>
      <c r="M15" s="88"/>
      <c r="N15" s="88"/>
      <c r="Y15" s="72"/>
      <c r="Z15" s="72"/>
      <c r="AA15" s="84"/>
      <c r="AB15" s="94"/>
      <c r="AC15" s="95"/>
      <c r="AD15" s="92"/>
      <c r="AE15" s="92"/>
      <c r="AF15" s="92"/>
      <c r="AG15" s="92"/>
      <c r="AH15" s="92"/>
      <c r="AI15" s="84"/>
      <c r="AJ15" s="84"/>
    </row>
    <row r="16" spans="1:36" ht="93" customHeight="1" x14ac:dyDescent="0.2">
      <c r="A16" s="85" t="str">
        <f>'2 CONTEXTO E IDENTIFICACIÓN'!A15</f>
        <v>R7</v>
      </c>
      <c r="B16" s="86" t="str">
        <f>+'2 CONTEXTO E IDENTIFICACIÓN'!J15</f>
        <v xml:space="preserve"> por a causa de </v>
      </c>
      <c r="C16" s="87" t="str">
        <f>+'3 PROBABIL E IMPACTO INHERENTE'!F15</f>
        <v/>
      </c>
      <c r="D16" s="87" t="str">
        <f>+'3 PROBABIL E IMPACTO INHERENTE'!N15</f>
        <v/>
      </c>
      <c r="E16" s="363" t="str">
        <f t="shared" si="0"/>
        <v/>
      </c>
      <c r="F16" s="88"/>
      <c r="G16" s="88"/>
      <c r="H16" s="88"/>
      <c r="I16" s="88"/>
      <c r="J16" s="88"/>
      <c r="K16" s="88"/>
      <c r="L16" s="88"/>
      <c r="M16" s="88"/>
      <c r="N16" s="88"/>
      <c r="R16" s="76" t="s">
        <v>260</v>
      </c>
      <c r="T16" s="72"/>
      <c r="U16" s="72"/>
      <c r="V16" s="72"/>
      <c r="W16" s="72"/>
      <c r="X16" s="72"/>
      <c r="Y16" s="72"/>
      <c r="Z16" s="72"/>
      <c r="AA16" s="84"/>
      <c r="AB16" s="94"/>
      <c r="AC16" s="84"/>
      <c r="AD16" s="95"/>
      <c r="AE16" s="95"/>
      <c r="AF16" s="95"/>
      <c r="AG16" s="95"/>
      <c r="AH16" s="95"/>
      <c r="AI16" s="84"/>
      <c r="AJ16" s="84"/>
    </row>
    <row r="17" spans="1:36" ht="93" customHeight="1" x14ac:dyDescent="0.2">
      <c r="A17" s="85" t="str">
        <f>'2 CONTEXTO E IDENTIFICACIÓN'!A16</f>
        <v>R8</v>
      </c>
      <c r="B17" s="86" t="str">
        <f>+'2 CONTEXTO E IDENTIFICACIÓN'!J16</f>
        <v xml:space="preserve"> por a causa de </v>
      </c>
      <c r="C17" s="87" t="str">
        <f>+'3 PROBABIL E IMPACTO INHERENTE'!F16</f>
        <v/>
      </c>
      <c r="D17" s="87" t="str">
        <f>+'3 PROBABIL E IMPACTO INHERENTE'!N16</f>
        <v/>
      </c>
      <c r="E17" s="363" t="str">
        <f t="shared" si="0"/>
        <v/>
      </c>
      <c r="F17" s="88"/>
      <c r="G17" s="88"/>
      <c r="H17" s="88"/>
      <c r="I17" s="88"/>
      <c r="J17" s="88"/>
      <c r="K17" s="88"/>
      <c r="L17" s="88"/>
      <c r="M17" s="88"/>
      <c r="N17" s="88"/>
      <c r="R17" s="106" t="s">
        <v>258</v>
      </c>
      <c r="T17" s="72"/>
      <c r="U17" s="72"/>
      <c r="V17" s="72"/>
      <c r="W17" s="72"/>
      <c r="X17" s="72"/>
      <c r="Y17" s="72"/>
      <c r="Z17" s="72"/>
      <c r="AA17" s="84"/>
      <c r="AB17" s="84"/>
      <c r="AC17" s="84"/>
      <c r="AD17" s="92"/>
      <c r="AE17" s="92"/>
      <c r="AF17" s="92"/>
      <c r="AG17" s="92"/>
      <c r="AH17" s="92"/>
      <c r="AI17" s="84"/>
      <c r="AJ17" s="84"/>
    </row>
    <row r="18" spans="1:36" ht="93" customHeight="1" x14ac:dyDescent="0.2">
      <c r="A18" s="85" t="str">
        <f>'2 CONTEXTO E IDENTIFICACIÓN'!A17</f>
        <v>R9</v>
      </c>
      <c r="B18" s="86" t="str">
        <f>+'2 CONTEXTO E IDENTIFICACIÓN'!J17</f>
        <v xml:space="preserve"> por a causa de </v>
      </c>
      <c r="C18" s="87" t="str">
        <f>+'3 PROBABIL E IMPACTO INHERENTE'!F17</f>
        <v/>
      </c>
      <c r="D18" s="87" t="str">
        <f>+'3 PROBABIL E IMPACTO INHERENTE'!N17</f>
        <v/>
      </c>
      <c r="E18" s="363" t="str">
        <f t="shared" si="0"/>
        <v/>
      </c>
      <c r="F18" s="88"/>
      <c r="G18" s="88"/>
      <c r="H18" s="88"/>
      <c r="I18" s="88"/>
      <c r="J18" s="88"/>
      <c r="K18" s="88"/>
      <c r="L18" s="88"/>
      <c r="M18" s="88"/>
      <c r="N18" s="88"/>
      <c r="R18" s="89" t="s">
        <v>257</v>
      </c>
      <c r="S18" s="72"/>
      <c r="T18" s="72"/>
      <c r="U18" s="72"/>
      <c r="V18" s="72"/>
      <c r="W18" s="72"/>
      <c r="X18" s="72"/>
      <c r="Y18" s="72"/>
      <c r="Z18" s="72"/>
      <c r="AA18" s="84"/>
      <c r="AB18" s="84"/>
      <c r="AC18" s="84"/>
      <c r="AD18" s="92"/>
      <c r="AE18" s="92"/>
      <c r="AF18" s="92"/>
      <c r="AG18" s="92"/>
      <c r="AH18" s="92"/>
      <c r="AI18" s="84"/>
      <c r="AJ18" s="84"/>
    </row>
    <row r="19" spans="1:36" ht="93" customHeight="1" x14ac:dyDescent="0.2">
      <c r="A19" s="85" t="str">
        <f>'2 CONTEXTO E IDENTIFICACIÓN'!A18</f>
        <v>R10</v>
      </c>
      <c r="B19" s="86" t="str">
        <f>+'2 CONTEXTO E IDENTIFICACIÓN'!J18</f>
        <v xml:space="preserve"> por a causa de </v>
      </c>
      <c r="C19" s="87" t="str">
        <f>+'3 PROBABIL E IMPACTO INHERENTE'!F18</f>
        <v/>
      </c>
      <c r="D19" s="87" t="str">
        <f>+'3 PROBABIL E IMPACTO INHERENTE'!N18</f>
        <v/>
      </c>
      <c r="E19" s="363" t="str">
        <f t="shared" si="0"/>
        <v/>
      </c>
      <c r="F19" s="88"/>
      <c r="G19" s="88"/>
      <c r="H19" s="88"/>
      <c r="I19" s="88"/>
      <c r="J19" s="88"/>
      <c r="K19" s="88"/>
      <c r="L19" s="88"/>
      <c r="M19" s="88"/>
      <c r="N19" s="88"/>
      <c r="Q19" s="107"/>
      <c r="R19" s="93" t="s">
        <v>242</v>
      </c>
      <c r="S19" s="107"/>
      <c r="T19" s="107"/>
      <c r="U19" s="107"/>
      <c r="V19" s="107"/>
      <c r="W19" s="107"/>
      <c r="X19" s="107"/>
      <c r="Y19" s="107"/>
      <c r="Z19" s="107"/>
      <c r="AA19" s="84"/>
      <c r="AB19" s="84"/>
      <c r="AC19" s="108"/>
      <c r="AD19" s="108"/>
      <c r="AE19" s="108"/>
      <c r="AF19" s="108"/>
      <c r="AG19" s="108"/>
      <c r="AH19" s="108"/>
      <c r="AI19" s="84"/>
      <c r="AJ19" s="84"/>
    </row>
    <row r="20" spans="1:36" ht="93" customHeight="1" x14ac:dyDescent="0.2">
      <c r="A20" s="85" t="str">
        <f>'2 CONTEXTO E IDENTIFICACIÓN'!A19</f>
        <v>R11</v>
      </c>
      <c r="B20" s="86" t="str">
        <f>+'2 CONTEXTO E IDENTIFICACIÓN'!J19</f>
        <v xml:space="preserve"> por a causa de </v>
      </c>
      <c r="C20" s="87" t="str">
        <f>+'3 PROBABIL E IMPACTO INHERENTE'!F19</f>
        <v/>
      </c>
      <c r="D20" s="87" t="str">
        <f>+'3 PROBABIL E IMPACTO INHERENTE'!N19</f>
        <v/>
      </c>
      <c r="E20" s="363" t="str">
        <f t="shared" si="0"/>
        <v/>
      </c>
      <c r="F20" s="88"/>
      <c r="G20" s="88"/>
      <c r="H20" s="88"/>
      <c r="I20" s="88"/>
      <c r="J20" s="88"/>
      <c r="K20" s="88"/>
      <c r="L20" s="88"/>
      <c r="M20" s="88"/>
      <c r="N20" s="88"/>
      <c r="Q20" s="107"/>
      <c r="R20" s="97" t="s">
        <v>259</v>
      </c>
      <c r="Y20" s="107"/>
      <c r="Z20" s="107"/>
      <c r="AA20" s="84"/>
      <c r="AB20" s="84"/>
      <c r="AC20" s="84"/>
      <c r="AD20" s="92"/>
      <c r="AE20" s="92"/>
      <c r="AF20" s="92"/>
      <c r="AG20" s="92"/>
      <c r="AH20" s="92"/>
      <c r="AI20" s="84"/>
      <c r="AJ20" s="84"/>
    </row>
    <row r="21" spans="1:36" ht="93" customHeight="1" x14ac:dyDescent="0.2">
      <c r="A21" s="85" t="str">
        <f>'2 CONTEXTO E IDENTIFICACIÓN'!A20</f>
        <v>R12</v>
      </c>
      <c r="B21" s="86" t="str">
        <f>+'2 CONTEXTO E IDENTIFICACIÓN'!J20</f>
        <v xml:space="preserve"> por a causa de </v>
      </c>
      <c r="C21" s="87" t="str">
        <f>+'3 PROBABIL E IMPACTO INHERENTE'!F20</f>
        <v/>
      </c>
      <c r="D21" s="87" t="str">
        <f>+'3 PROBABIL E IMPACTO INHERENTE'!N20</f>
        <v/>
      </c>
      <c r="E21" s="363" t="str">
        <f t="shared" si="0"/>
        <v/>
      </c>
      <c r="F21" s="88"/>
      <c r="G21" s="88"/>
      <c r="H21" s="88"/>
      <c r="I21" s="88"/>
      <c r="J21" s="88"/>
      <c r="K21" s="88"/>
      <c r="L21" s="88"/>
      <c r="M21" s="88"/>
      <c r="N21" s="88"/>
      <c r="O21" s="109"/>
      <c r="P21" s="109"/>
      <c r="Q21" s="107"/>
      <c r="Y21" s="107"/>
      <c r="Z21" s="107"/>
      <c r="AA21" s="84"/>
      <c r="AB21" s="84"/>
      <c r="AC21" s="84"/>
      <c r="AD21" s="92"/>
      <c r="AE21" s="92"/>
      <c r="AF21" s="92"/>
      <c r="AG21" s="92"/>
      <c r="AH21" s="92"/>
      <c r="AI21" s="84"/>
      <c r="AJ21" s="84"/>
    </row>
    <row r="22" spans="1:36" ht="93" customHeight="1" x14ac:dyDescent="0.2">
      <c r="A22" s="85" t="str">
        <f>'2 CONTEXTO E IDENTIFICACIÓN'!A21</f>
        <v>R13</v>
      </c>
      <c r="B22" s="86" t="str">
        <f>+'2 CONTEXTO E IDENTIFICACIÓN'!J21</f>
        <v xml:space="preserve"> por a causa de </v>
      </c>
      <c r="C22" s="87" t="str">
        <f>+'3 PROBABIL E IMPACTO INHERENTE'!F21</f>
        <v/>
      </c>
      <c r="D22" s="87" t="str">
        <f>+'3 PROBABIL E IMPACTO INHERENTE'!N21</f>
        <v/>
      </c>
      <c r="E22" s="363" t="str">
        <f t="shared" si="0"/>
        <v/>
      </c>
      <c r="F22" s="88"/>
      <c r="G22" s="88"/>
      <c r="H22" s="88"/>
      <c r="I22" s="88"/>
      <c r="J22" s="88"/>
      <c r="K22" s="88"/>
      <c r="L22" s="88"/>
      <c r="M22" s="88"/>
      <c r="N22" s="88"/>
      <c r="O22" s="109"/>
      <c r="P22" s="109"/>
      <c r="Q22" s="110"/>
      <c r="Y22" s="107"/>
      <c r="Z22" s="107"/>
      <c r="AA22" s="84"/>
      <c r="AB22" s="105"/>
      <c r="AC22" s="105"/>
      <c r="AD22" s="105"/>
      <c r="AE22" s="105"/>
      <c r="AF22" s="105"/>
      <c r="AG22" s="105"/>
      <c r="AH22" s="92"/>
      <c r="AI22" s="84"/>
      <c r="AJ22" s="84"/>
    </row>
    <row r="23" spans="1:36" ht="93" customHeight="1" x14ac:dyDescent="0.2">
      <c r="A23" s="85" t="str">
        <f>'2 CONTEXTO E IDENTIFICACIÓN'!A22</f>
        <v>R14</v>
      </c>
      <c r="B23" s="86" t="str">
        <f>+'2 CONTEXTO E IDENTIFICACIÓN'!J22</f>
        <v xml:space="preserve"> por a causa de </v>
      </c>
      <c r="C23" s="87" t="str">
        <f>+'3 PROBABIL E IMPACTO INHERENTE'!F22</f>
        <v/>
      </c>
      <c r="D23" s="87" t="str">
        <f>+'3 PROBABIL E IMPACTO INHERENTE'!N22</f>
        <v/>
      </c>
      <c r="E23" s="363" t="str">
        <f t="shared" si="0"/>
        <v/>
      </c>
      <c r="F23" s="88"/>
      <c r="G23" s="88"/>
      <c r="H23" s="88"/>
      <c r="I23" s="88"/>
      <c r="J23" s="88"/>
      <c r="K23" s="88"/>
      <c r="L23" s="88"/>
      <c r="M23" s="88"/>
      <c r="N23" s="88"/>
      <c r="O23" s="109"/>
      <c r="P23" s="109"/>
      <c r="AA23" s="84"/>
      <c r="AB23" s="111"/>
      <c r="AC23" s="111"/>
      <c r="AD23" s="111"/>
      <c r="AE23" s="111"/>
      <c r="AF23" s="111"/>
      <c r="AG23" s="111"/>
      <c r="AH23" s="92"/>
      <c r="AI23" s="84"/>
      <c r="AJ23" s="84"/>
    </row>
    <row r="24" spans="1:36" ht="93" customHeight="1" x14ac:dyDescent="0.2">
      <c r="A24" s="85" t="str">
        <f>'2 CONTEXTO E IDENTIFICACIÓN'!A23</f>
        <v>R15</v>
      </c>
      <c r="B24" s="86" t="str">
        <f>+'2 CONTEXTO E IDENTIFICACIÓN'!J23</f>
        <v xml:space="preserve"> por a causa de </v>
      </c>
      <c r="C24" s="87" t="str">
        <f>+'3 PROBABIL E IMPACTO INHERENTE'!F23</f>
        <v/>
      </c>
      <c r="D24" s="87" t="str">
        <f>+'3 PROBABIL E IMPACTO INHERENTE'!N23</f>
        <v/>
      </c>
      <c r="E24" s="363" t="str">
        <f t="shared" si="0"/>
        <v/>
      </c>
      <c r="F24" s="88"/>
      <c r="G24" s="88"/>
      <c r="H24" s="88"/>
      <c r="I24" s="88"/>
      <c r="J24" s="88"/>
      <c r="K24" s="88"/>
      <c r="L24" s="88"/>
      <c r="M24" s="88"/>
      <c r="N24" s="88"/>
      <c r="O24" s="109"/>
      <c r="P24" s="109"/>
      <c r="AA24" s="84"/>
      <c r="AB24" s="105"/>
      <c r="AC24" s="105"/>
      <c r="AD24" s="105"/>
      <c r="AE24" s="105"/>
      <c r="AF24" s="105"/>
      <c r="AG24" s="105"/>
      <c r="AH24" s="92"/>
      <c r="AI24" s="84"/>
      <c r="AJ24" s="84"/>
    </row>
    <row r="25" spans="1:36" ht="93" customHeight="1" x14ac:dyDescent="0.2">
      <c r="A25" s="85" t="str">
        <f>'2 CONTEXTO E IDENTIFICACIÓN'!A24</f>
        <v>R16</v>
      </c>
      <c r="B25" s="86" t="str">
        <f>+'2 CONTEXTO E IDENTIFICACIÓN'!J24</f>
        <v xml:space="preserve"> por a causa de </v>
      </c>
      <c r="C25" s="87" t="str">
        <f>+'3 PROBABIL E IMPACTO INHERENTE'!F24</f>
        <v/>
      </c>
      <c r="D25" s="87" t="str">
        <f>+'3 PROBABIL E IMPACTO INHERENTE'!N24</f>
        <v/>
      </c>
      <c r="E25" s="363" t="str">
        <f t="shared" si="0"/>
        <v/>
      </c>
      <c r="F25" s="88"/>
      <c r="G25" s="88"/>
      <c r="H25" s="88"/>
      <c r="I25" s="88"/>
      <c r="J25" s="88"/>
      <c r="K25" s="88"/>
      <c r="L25" s="88"/>
      <c r="M25" s="88"/>
      <c r="N25" s="88"/>
      <c r="AA25" s="84"/>
      <c r="AB25" s="105"/>
      <c r="AC25" s="105"/>
      <c r="AD25" s="105"/>
      <c r="AE25" s="105"/>
      <c r="AF25" s="105"/>
      <c r="AG25" s="105"/>
      <c r="AH25" s="92"/>
      <c r="AI25" s="84"/>
      <c r="AJ25" s="84"/>
    </row>
    <row r="26" spans="1:36" ht="93" customHeight="1" x14ac:dyDescent="0.25">
      <c r="A26" s="85" t="str">
        <f>'2 CONTEXTO E IDENTIFICACIÓN'!A25</f>
        <v>R17</v>
      </c>
      <c r="B26" s="86" t="str">
        <f>+'2 CONTEXTO E IDENTIFICACIÓN'!J25</f>
        <v xml:space="preserve"> por a causa de </v>
      </c>
      <c r="C26" s="87" t="str">
        <f>+'3 PROBABIL E IMPACTO INHERENTE'!F25</f>
        <v/>
      </c>
      <c r="D26" s="87" t="str">
        <f>+'3 PROBABIL E IMPACTO INHERENTE'!N25</f>
        <v/>
      </c>
      <c r="E26" s="363" t="str">
        <f t="shared" si="0"/>
        <v/>
      </c>
      <c r="F26" s="88"/>
      <c r="G26" s="88"/>
      <c r="H26" s="88"/>
      <c r="I26" s="88"/>
      <c r="J26" s="88"/>
      <c r="K26" s="88"/>
      <c r="L26" s="88"/>
      <c r="M26" s="88"/>
      <c r="N26" s="88"/>
    </row>
    <row r="27" spans="1:36" ht="93" customHeight="1" x14ac:dyDescent="0.25">
      <c r="A27" s="85" t="str">
        <f>'2 CONTEXTO E IDENTIFICACIÓN'!A26</f>
        <v>R18</v>
      </c>
      <c r="B27" s="86" t="str">
        <f>+'2 CONTEXTO E IDENTIFICACIÓN'!J26</f>
        <v xml:space="preserve"> por a causa de </v>
      </c>
      <c r="C27" s="87" t="str">
        <f>+'3 PROBABIL E IMPACTO INHERENTE'!F26</f>
        <v/>
      </c>
      <c r="D27" s="87" t="str">
        <f>+'3 PROBABIL E IMPACTO INHERENTE'!N26</f>
        <v/>
      </c>
      <c r="E27" s="363" t="str">
        <f t="shared" si="0"/>
        <v/>
      </c>
      <c r="F27" s="88"/>
      <c r="G27" s="88"/>
      <c r="H27" s="88"/>
      <c r="I27" s="88"/>
      <c r="J27" s="88"/>
      <c r="K27" s="88"/>
      <c r="L27" s="88"/>
      <c r="M27" s="88"/>
      <c r="N27" s="88"/>
    </row>
    <row r="28" spans="1:36" ht="93" customHeight="1" x14ac:dyDescent="0.25">
      <c r="A28" s="85" t="str">
        <f>'2 CONTEXTO E IDENTIFICACIÓN'!A27</f>
        <v>R19</v>
      </c>
      <c r="B28" s="86" t="str">
        <f>+'2 CONTEXTO E IDENTIFICACIÓN'!J27</f>
        <v xml:space="preserve"> por a causa de </v>
      </c>
      <c r="C28" s="87" t="str">
        <f>+'3 PROBABIL E IMPACTO INHERENTE'!F27</f>
        <v/>
      </c>
      <c r="D28" s="87" t="str">
        <f>+'3 PROBABIL E IMPACTO INHERENTE'!N27</f>
        <v/>
      </c>
      <c r="E28" s="363" t="str">
        <f t="shared" si="0"/>
        <v/>
      </c>
      <c r="F28" s="88"/>
      <c r="G28" s="88"/>
      <c r="H28" s="88"/>
      <c r="I28" s="88"/>
      <c r="J28" s="88"/>
      <c r="K28" s="88"/>
      <c r="L28" s="88"/>
      <c r="M28" s="88"/>
      <c r="N28" s="88"/>
    </row>
    <row r="29" spans="1:36" ht="93" customHeight="1" x14ac:dyDescent="0.25">
      <c r="A29" s="85" t="str">
        <f>'2 CONTEXTO E IDENTIFICACIÓN'!A28</f>
        <v>R20</v>
      </c>
      <c r="B29" s="86" t="str">
        <f>+'2 CONTEXTO E IDENTIFICACIÓN'!J28</f>
        <v xml:space="preserve"> por a causa de </v>
      </c>
      <c r="C29" s="87" t="str">
        <f>+'3 PROBABIL E IMPACTO INHERENTE'!F28</f>
        <v/>
      </c>
      <c r="D29" s="87" t="str">
        <f>+'3 PROBABIL E IMPACTO INHERENTE'!N28</f>
        <v/>
      </c>
      <c r="E29" s="363" t="str">
        <f t="shared" si="0"/>
        <v/>
      </c>
      <c r="F29" s="88"/>
      <c r="G29" s="88"/>
      <c r="H29" s="88"/>
      <c r="I29" s="88"/>
      <c r="J29" s="88"/>
      <c r="K29" s="88"/>
      <c r="L29" s="88"/>
      <c r="M29" s="88"/>
      <c r="N29" s="88"/>
    </row>
    <row r="30" spans="1:36" ht="14.45" customHeight="1" x14ac:dyDescent="0.25">
      <c r="B30" s="68"/>
      <c r="D30" s="68"/>
      <c r="F30" s="68"/>
      <c r="G30" s="68"/>
      <c r="H30" s="68"/>
      <c r="I30" s="68"/>
      <c r="J30" s="68"/>
      <c r="K30" s="68"/>
      <c r="L30" s="68"/>
      <c r="M30" s="68"/>
      <c r="N30" s="68"/>
      <c r="Y30" s="73"/>
      <c r="Z30" s="73"/>
      <c r="AA30" s="73"/>
      <c r="AB30" s="73"/>
      <c r="AC30" s="73"/>
      <c r="AD30" s="68"/>
      <c r="AE30" s="68"/>
      <c r="AF30" s="68"/>
      <c r="AG30" s="68"/>
      <c r="AH30" s="68"/>
    </row>
    <row r="31" spans="1:36" ht="39" customHeight="1" x14ac:dyDescent="0.25">
      <c r="B31" s="68"/>
      <c r="D31" s="68"/>
      <c r="F31" s="68"/>
      <c r="G31" s="68"/>
      <c r="H31" s="68"/>
      <c r="I31" s="68"/>
      <c r="J31" s="68"/>
      <c r="K31" s="68"/>
      <c r="L31" s="68"/>
      <c r="M31" s="68"/>
      <c r="N31" s="68"/>
      <c r="Y31" s="73"/>
      <c r="Z31" s="73"/>
      <c r="AA31" s="73"/>
      <c r="AB31" s="73"/>
      <c r="AC31" s="73"/>
      <c r="AD31" s="68"/>
      <c r="AE31" s="68"/>
      <c r="AF31" s="68"/>
      <c r="AG31" s="68"/>
      <c r="AH31" s="68"/>
    </row>
    <row r="32" spans="1:36" ht="19.5" customHeight="1" x14ac:dyDescent="0.25">
      <c r="B32" s="68"/>
      <c r="D32" s="68"/>
      <c r="F32" s="68"/>
      <c r="G32" s="68"/>
      <c r="H32" s="68"/>
      <c r="I32" s="68"/>
      <c r="J32" s="68"/>
      <c r="K32" s="68"/>
      <c r="L32" s="68"/>
      <c r="M32" s="68"/>
      <c r="N32" s="68"/>
      <c r="Y32" s="73"/>
      <c r="Z32" s="73"/>
      <c r="AA32" s="73"/>
      <c r="AB32" s="73"/>
      <c r="AC32" s="73"/>
      <c r="AD32" s="68"/>
      <c r="AE32" s="68"/>
      <c r="AF32" s="68"/>
      <c r="AG32" s="68"/>
      <c r="AH32" s="68"/>
    </row>
    <row r="33" spans="5:29" s="68" customFormat="1" ht="19.5" customHeight="1" x14ac:dyDescent="0.25">
      <c r="E33" s="73"/>
      <c r="Y33" s="73"/>
      <c r="Z33" s="73"/>
      <c r="AA33" s="73"/>
      <c r="AB33" s="73"/>
      <c r="AC33" s="73"/>
    </row>
    <row r="34" spans="5:29" s="68" customFormat="1" ht="19.5" customHeight="1" x14ac:dyDescent="0.25">
      <c r="E34" s="73"/>
      <c r="Y34" s="73"/>
      <c r="Z34" s="73"/>
      <c r="AA34" s="73"/>
      <c r="AB34" s="73"/>
      <c r="AC34" s="73"/>
    </row>
    <row r="35" spans="5:29" s="68" customFormat="1" ht="19.5" customHeight="1" x14ac:dyDescent="0.25">
      <c r="E35" s="73"/>
      <c r="Y35" s="73"/>
      <c r="Z35" s="73"/>
      <c r="AA35" s="73"/>
      <c r="AB35" s="73"/>
      <c r="AC35" s="73"/>
    </row>
    <row r="36" spans="5:29" s="68" customFormat="1" ht="19.5" customHeight="1" x14ac:dyDescent="0.25">
      <c r="E36" s="73"/>
      <c r="Y36" s="73"/>
      <c r="Z36" s="73"/>
      <c r="AA36" s="73"/>
      <c r="AB36" s="73"/>
      <c r="AC36" s="73"/>
    </row>
  </sheetData>
  <sheetProtection formatCells="0" formatColumns="0" formatRows="0" sort="0" autoFilter="0" pivotTables="0"/>
  <dataConsolidate/>
  <mergeCells count="11">
    <mergeCell ref="R7:V7"/>
    <mergeCell ref="A1:A2"/>
    <mergeCell ref="C8:E8"/>
    <mergeCell ref="O10:O14"/>
    <mergeCell ref="I8:M8"/>
    <mergeCell ref="G10:G14"/>
    <mergeCell ref="B1:B2"/>
    <mergeCell ref="G7:M7"/>
    <mergeCell ref="B5:D5"/>
    <mergeCell ref="B6:D6"/>
    <mergeCell ref="C1:D1"/>
  </mergeCells>
  <conditionalFormatting sqref="C10:C29">
    <cfRule type="cellIs" dxfId="55" priority="6" operator="equal">
      <formula>$Q$14</formula>
    </cfRule>
    <cfRule type="cellIs" dxfId="54" priority="7" operator="equal">
      <formula>$Q$13</formula>
    </cfRule>
    <cfRule type="cellIs" dxfId="53" priority="8" operator="equal">
      <formula>$Q$12</formula>
    </cfRule>
    <cfRule type="cellIs" dxfId="52" priority="9" operator="equal">
      <formula>$Q$11</formula>
    </cfRule>
    <cfRule type="cellIs" dxfId="51" priority="10" operator="equal">
      <formula>$Q$10</formula>
    </cfRule>
  </conditionalFormatting>
  <conditionalFormatting sqref="D10:D29">
    <cfRule type="cellIs" dxfId="50" priority="1" operator="equal">
      <formula>$R$9</formula>
    </cfRule>
    <cfRule type="cellIs" dxfId="49" priority="2" operator="equal">
      <formula>$S$9</formula>
    </cfRule>
    <cfRule type="cellIs" dxfId="48" priority="3" operator="equal">
      <formula>$T$9</formula>
    </cfRule>
    <cfRule type="cellIs" dxfId="47" priority="4" operator="equal">
      <formula>$U$9</formula>
    </cfRule>
    <cfRule type="cellIs" dxfId="46" priority="5" operator="equal">
      <formula>$V$9</formula>
    </cfRule>
  </conditionalFormatting>
  <conditionalFormatting sqref="E10:E29">
    <cfRule type="cellIs" dxfId="45" priority="102" operator="equal">
      <formula>$R$17</formula>
    </cfRule>
    <cfRule type="cellIs" dxfId="44" priority="103" operator="equal">
      <formula>$R$18</formula>
    </cfRule>
    <cfRule type="cellIs" dxfId="43" priority="104" operator="equal">
      <formula>$R$19</formula>
    </cfRule>
    <cfRule type="cellIs" dxfId="42" priority="105" operator="equal">
      <formula>$R$20</formula>
    </cfRule>
  </conditionalFormatting>
  <dataValidations disablePrompts="1" count="3">
    <dataValidation type="list" allowBlank="1" showInputMessage="1" showErrorMessage="1" sqref="JB10:JH17">
      <formula1>#REF!</formula1>
    </dataValidation>
    <dataValidation allowBlank="1" showInputMessage="1" showErrorMessage="1" prompt="La probabilidad se encuentra determinada por una escala de 1 a 3, siendo 1 la menor probabilidad de ocurrencia del riesgo y 3 la mayor probabilidad de  ocurrencia." sqref="JA9"/>
    <dataValidation allowBlank="1" showInputMessage="1" showErrorMessage="1" prompt="Es la materialización del riesgo y las consecuencias de su aparición. Su escala es: 5 bajo impacto, 10 medio, 20 alto impacto._x000a_" sqref="JB9:JH9"/>
  </dataValidations>
  <printOptions horizontalCentered="1" verticalCentered="1"/>
  <pageMargins left="0.31496062992125984" right="0.27559055118110237" top="0.23622047244094491" bottom="0.15748031496062992" header="0" footer="0"/>
  <pageSetup paperSize="5" scale="65" orientation="landscape"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tabColor theme="0" tint="-0.249977111117893"/>
  </sheetPr>
  <dimension ref="A1:Z128"/>
  <sheetViews>
    <sheetView showGridLines="0" topLeftCell="F23" zoomScale="55" zoomScaleNormal="55" zoomScaleSheetLayoutView="85" workbookViewId="0">
      <selection activeCell="J33" sqref="J33"/>
    </sheetView>
  </sheetViews>
  <sheetFormatPr baseColWidth="10" defaultColWidth="11.42578125" defaultRowHeight="14.25" x14ac:dyDescent="0.25"/>
  <cols>
    <col min="1" max="1" width="14.85546875" style="44" customWidth="1"/>
    <col min="2" max="2" width="36.5703125" style="44" customWidth="1"/>
    <col min="3" max="3" width="15.42578125" style="44" customWidth="1"/>
    <col min="4" max="4" width="13.140625" style="44" customWidth="1"/>
    <col min="5" max="5" width="10.140625" style="44" customWidth="1"/>
    <col min="6" max="6" width="17.42578125" style="44" customWidth="1"/>
    <col min="7" max="7" width="20.85546875" style="44" customWidth="1"/>
    <col min="8" max="8" width="59.5703125" style="44" customWidth="1"/>
    <col min="9" max="9" width="51.140625" style="44" customWidth="1"/>
    <col min="10" max="10" width="17.5703125" style="44" customWidth="1"/>
    <col min="11" max="11" width="12.140625" style="51" customWidth="1"/>
    <col min="12" max="12" width="11.7109375" style="51" customWidth="1"/>
    <col min="13" max="13" width="13.42578125" style="44" customWidth="1"/>
    <col min="14" max="14" width="14.85546875" style="51" customWidth="1"/>
    <col min="15" max="16" width="10.5703125" style="51" customWidth="1"/>
    <col min="17" max="17" width="16.42578125" style="51" customWidth="1"/>
    <col min="18" max="18" width="16.85546875" style="51" customWidth="1"/>
    <col min="19" max="21" width="17.140625" style="232" customWidth="1"/>
    <col min="22" max="22" width="31.28515625" style="137" customWidth="1"/>
    <col min="23" max="23" width="11.42578125" style="44"/>
    <col min="24" max="24" width="21.42578125" style="4" customWidth="1"/>
    <col min="25" max="25" width="7.42578125" style="4" bestFit="1" customWidth="1"/>
    <col min="26" max="26" width="8.42578125" style="4" bestFit="1" customWidth="1"/>
    <col min="27" max="16384" width="11.42578125" style="44"/>
  </cols>
  <sheetData>
    <row r="1" spans="1:26" s="40" customFormat="1" ht="45" hidden="1" customHeight="1" x14ac:dyDescent="0.2">
      <c r="A1" s="498"/>
      <c r="B1" s="560" t="str">
        <f>+'2 CONTEXTO E IDENTIFICACIÓN'!A1</f>
        <v>MAPA DE RIESGOS INTEGRAL</v>
      </c>
      <c r="C1" s="508"/>
      <c r="D1" s="509"/>
      <c r="E1" s="229"/>
      <c r="F1" s="3"/>
      <c r="G1" s="201" t="str">
        <f>+'2 CONTEXTO E IDENTIFICACIÓN'!$I$4</f>
        <v>Elaboración o Actualización:</v>
      </c>
      <c r="H1" s="215">
        <f>'2 CONTEXTO E IDENTIFICACIÓN'!J4</f>
        <v>0</v>
      </c>
      <c r="I1" s="13"/>
      <c r="J1" s="13"/>
      <c r="K1" s="13"/>
      <c r="L1" s="43"/>
      <c r="M1" s="42"/>
      <c r="N1" s="43"/>
      <c r="O1" s="43"/>
      <c r="P1" s="43"/>
      <c r="Q1" s="43"/>
      <c r="R1" s="43"/>
      <c r="S1" s="226"/>
      <c r="T1" s="226"/>
      <c r="U1" s="226"/>
      <c r="V1" s="137"/>
      <c r="W1" s="38"/>
      <c r="X1" s="4"/>
      <c r="Y1" s="4"/>
      <c r="Z1" s="4"/>
    </row>
    <row r="2" spans="1:26" s="40" customFormat="1" ht="45" hidden="1" customHeight="1" x14ac:dyDescent="0.2">
      <c r="A2" s="498"/>
      <c r="B2" s="561"/>
      <c r="C2" s="39" t="str">
        <f>+'2 CONTEXTO E IDENTIFICACIÓN'!A2</f>
        <v>VERSIÓN DEL MAPA DE RIESGOS:</v>
      </c>
      <c r="D2" s="39">
        <f>'2 CONTEXTO E IDENTIFICACIÓN'!B2</f>
        <v>1</v>
      </c>
      <c r="E2" s="229"/>
      <c r="F2" s="229"/>
      <c r="G2" s="204" t="str">
        <f>+'2 CONTEXTO E IDENTIFICACIÓN'!$E$5</f>
        <v>Vigencia:</v>
      </c>
      <c r="H2" s="202">
        <f>'2 CONTEXTO E IDENTIFICACIÓN'!G5</f>
        <v>0</v>
      </c>
      <c r="I2" s="203" t="s">
        <v>50</v>
      </c>
      <c r="J2" s="200">
        <f>'2 CONTEXTO E IDENTIFICACIÓN'!J5</f>
        <v>46386</v>
      </c>
      <c r="K2" s="229"/>
      <c r="L2" s="46"/>
      <c r="M2" s="45"/>
      <c r="N2" s="46"/>
      <c r="O2" s="46"/>
      <c r="P2" s="46"/>
      <c r="Q2" s="46"/>
      <c r="R2" s="46"/>
      <c r="S2" s="226"/>
      <c r="T2" s="226"/>
      <c r="U2" s="226"/>
      <c r="V2" s="137"/>
      <c r="W2" s="38"/>
      <c r="X2" s="3"/>
      <c r="Y2" s="3"/>
      <c r="Z2" s="3"/>
    </row>
    <row r="3" spans="1:26" s="40" customFormat="1" ht="15.75" hidden="1" thickBot="1" x14ac:dyDescent="0.25">
      <c r="A3" s="12" t="s">
        <v>46</v>
      </c>
      <c r="B3" s="500" t="str">
        <f>'2 CONTEXTO E IDENTIFICACIÓN'!B4</f>
        <v>UAERMV</v>
      </c>
      <c r="C3" s="500"/>
      <c r="D3" s="500"/>
      <c r="E3" s="275"/>
      <c r="F3" s="229"/>
      <c r="G3" s="275"/>
      <c r="H3" s="275"/>
      <c r="I3" s="275"/>
      <c r="J3" s="275"/>
      <c r="K3" s="276"/>
      <c r="L3" s="276"/>
      <c r="M3" s="275"/>
      <c r="N3" s="276"/>
      <c r="O3" s="276"/>
      <c r="P3" s="276"/>
      <c r="Q3" s="276"/>
      <c r="R3" s="276"/>
      <c r="S3" s="230"/>
      <c r="T3" s="230"/>
      <c r="U3" s="230"/>
      <c r="V3" s="137"/>
      <c r="W3" s="38"/>
      <c r="X3" s="3"/>
      <c r="Y3" s="3"/>
      <c r="Z3" s="3"/>
    </row>
    <row r="4" spans="1:26" s="48" customFormat="1" ht="16.5" hidden="1" customHeight="1" x14ac:dyDescent="0.25">
      <c r="A4" s="12" t="s">
        <v>47</v>
      </c>
      <c r="B4" s="500" t="str">
        <f>'2 CONTEXTO E IDENTIFICACIÓN'!F4</f>
        <v>15. Gestión Contractual</v>
      </c>
      <c r="C4" s="501"/>
      <c r="D4" s="501"/>
      <c r="E4" s="47" t="s">
        <v>261</v>
      </c>
      <c r="F4" s="45" t="s">
        <v>262</v>
      </c>
      <c r="G4" s="47"/>
      <c r="H4" s="47"/>
      <c r="I4" s="47"/>
      <c r="J4" s="569" t="s">
        <v>265</v>
      </c>
      <c r="K4" s="570"/>
      <c r="L4" s="570"/>
      <c r="M4" s="570"/>
      <c r="N4" s="570"/>
      <c r="O4" s="570"/>
      <c r="P4" s="570"/>
      <c r="Q4" s="570"/>
      <c r="R4" s="571"/>
      <c r="S4" s="566" t="s">
        <v>263</v>
      </c>
      <c r="T4" s="565" t="s">
        <v>297</v>
      </c>
      <c r="U4" s="565"/>
      <c r="V4" s="543" t="s">
        <v>316</v>
      </c>
      <c r="W4" s="38"/>
      <c r="X4" s="491" t="s">
        <v>264</v>
      </c>
      <c r="Y4" s="492"/>
      <c r="Z4" s="493"/>
    </row>
    <row r="5" spans="1:26" s="48" customFormat="1" ht="33" customHeight="1" x14ac:dyDescent="0.25">
      <c r="A5" s="208"/>
      <c r="B5" s="207"/>
      <c r="C5" s="207"/>
      <c r="D5" s="137"/>
      <c r="E5" s="47"/>
      <c r="F5" s="47"/>
      <c r="G5" s="47"/>
      <c r="H5" s="47"/>
      <c r="I5" s="47"/>
      <c r="J5" s="572"/>
      <c r="K5" s="573"/>
      <c r="L5" s="573"/>
      <c r="M5" s="573"/>
      <c r="N5" s="573"/>
      <c r="O5" s="573"/>
      <c r="P5" s="573"/>
      <c r="Q5" s="573"/>
      <c r="R5" s="574"/>
      <c r="S5" s="567"/>
      <c r="T5" s="565"/>
      <c r="U5" s="565"/>
      <c r="V5" s="543"/>
      <c r="W5" s="38"/>
      <c r="X5" s="21" t="s">
        <v>225</v>
      </c>
      <c r="Y5" s="22" t="s">
        <v>266</v>
      </c>
      <c r="Z5" s="23" t="s">
        <v>267</v>
      </c>
    </row>
    <row r="6" spans="1:26" ht="29.25" customHeight="1" x14ac:dyDescent="0.25">
      <c r="A6" s="562" t="s">
        <v>219</v>
      </c>
      <c r="B6" s="562" t="s">
        <v>220</v>
      </c>
      <c r="C6" s="562" t="s">
        <v>268</v>
      </c>
      <c r="D6" s="562" t="s">
        <v>269</v>
      </c>
      <c r="E6" s="557" t="s">
        <v>270</v>
      </c>
      <c r="F6" s="555" t="s">
        <v>30</v>
      </c>
      <c r="G6" s="556"/>
      <c r="H6" s="556"/>
      <c r="I6" s="557"/>
      <c r="J6" s="552" t="s">
        <v>312</v>
      </c>
      <c r="K6" s="553"/>
      <c r="L6" s="553"/>
      <c r="M6" s="553"/>
      <c r="N6" s="554"/>
      <c r="O6" s="552" t="s">
        <v>313</v>
      </c>
      <c r="P6" s="553"/>
      <c r="Q6" s="553"/>
      <c r="R6" s="554"/>
      <c r="S6" s="568"/>
      <c r="T6" s="565"/>
      <c r="U6" s="565"/>
      <c r="V6" s="543"/>
      <c r="W6" s="38"/>
      <c r="X6" s="236" t="s">
        <v>233</v>
      </c>
      <c r="Y6" s="28">
        <v>0.01</v>
      </c>
      <c r="Z6" s="27">
        <v>0.2</v>
      </c>
    </row>
    <row r="7" spans="1:26" s="38" customFormat="1" ht="68.25" customHeight="1" thickBot="1" x14ac:dyDescent="0.3">
      <c r="A7" s="563"/>
      <c r="B7" s="563"/>
      <c r="C7" s="563"/>
      <c r="D7" s="563"/>
      <c r="E7" s="564"/>
      <c r="F7" s="49" t="s">
        <v>271</v>
      </c>
      <c r="G7" s="136" t="s">
        <v>272</v>
      </c>
      <c r="H7" s="394" t="s">
        <v>362</v>
      </c>
      <c r="I7" s="136" t="s">
        <v>274</v>
      </c>
      <c r="J7" s="49" t="s">
        <v>303</v>
      </c>
      <c r="K7" s="50" t="s">
        <v>33</v>
      </c>
      <c r="L7" s="50" t="s">
        <v>35</v>
      </c>
      <c r="M7" s="49" t="s">
        <v>36</v>
      </c>
      <c r="N7" s="50" t="s">
        <v>38</v>
      </c>
      <c r="O7" s="395" t="s">
        <v>90</v>
      </c>
      <c r="P7" s="395" t="s">
        <v>91</v>
      </c>
      <c r="Q7" s="395" t="s">
        <v>275</v>
      </c>
      <c r="R7" s="395" t="s">
        <v>276</v>
      </c>
      <c r="S7" s="50" t="s">
        <v>305</v>
      </c>
      <c r="T7" s="50" t="s">
        <v>298</v>
      </c>
      <c r="U7" s="50" t="s">
        <v>299</v>
      </c>
      <c r="V7" s="323" t="s">
        <v>277</v>
      </c>
      <c r="X7" s="237" t="s">
        <v>236</v>
      </c>
      <c r="Y7" s="28">
        <v>0.21</v>
      </c>
      <c r="Z7" s="27">
        <v>0.4</v>
      </c>
    </row>
    <row r="8" spans="1:26" ht="195" x14ac:dyDescent="0.25">
      <c r="A8" s="544" t="str">
        <f>'2 CONTEXTO E IDENTIFICACIÓN'!A9</f>
        <v>R1</v>
      </c>
      <c r="B8" s="547" t="str">
        <f>+'2 CONTEXTO E IDENTIFICACIÓN'!J9</f>
        <v>Posibilidad de afectación económica por  incumplir con los lineamientos emitidos por Colombia Compra Eficiente frente a la identificacion de riesgos en un proceso, a causa de no contemplar todos los aspectos que pueden afectar la ejecución de un contrato.</v>
      </c>
      <c r="C8" s="529">
        <f>+'3 PROBABIL E IMPACTO INHERENTE'!E9</f>
        <v>0.6</v>
      </c>
      <c r="D8" s="532">
        <f>+'3 PROBABIL E IMPACTO INHERENTE'!M9</f>
        <v>0.8</v>
      </c>
      <c r="E8" s="341">
        <v>1</v>
      </c>
      <c r="F8" s="384" t="s">
        <v>401</v>
      </c>
      <c r="G8" s="351" t="s">
        <v>402</v>
      </c>
      <c r="H8" s="387" t="s">
        <v>403</v>
      </c>
      <c r="I8" s="383" t="str">
        <f t="shared" ref="I8:I71" si="0">+CONCATENATE(F8," ",G8," ",H8)</f>
        <v>El designado por el/la Gerente de GCON Revisa que los riesgos identificados para cada proceso de selección sean coherentes y estén alineados con los lineamientos de Colombia Compra Eficiente y con el objeto a contratar, asegurando su adecuada identificación, valoración y tratamiento. Como evidencia, se carga la version final en el aplicativo SECOP correspondiente a cada proceso de selección. 
En caso de evidenciarse novedades o desviaciones en dicha matriz, se solicitan los ajustes para su corrección por parte del servidor público o colaborador responsable, garantizando la trazabilidad, oportunidad y calidad del análisis de riesgos.</v>
      </c>
      <c r="J8" s="52" t="s">
        <v>100</v>
      </c>
      <c r="K8" s="344">
        <f>+IFERROR(VLOOKUP($J8,'10 FORMULAS'!$B$51:$C$53,2,0),"")</f>
        <v>0.25</v>
      </c>
      <c r="L8" s="344" t="str">
        <f>+IF(J8="Preventivo","Probabilidad",IF(J8="Detectivo","Probabilidad",IF(#REF!="Correctivo","Impacto","")))</f>
        <v>Probabilidad</v>
      </c>
      <c r="M8" s="345" t="s">
        <v>112</v>
      </c>
      <c r="N8" s="344">
        <f>+IFERROR(VLOOKUP($M8,'10 FORMULAS'!$B$54:$C$55,2,0),"")</f>
        <v>0.15</v>
      </c>
      <c r="O8" s="340" t="s">
        <v>102</v>
      </c>
      <c r="P8" s="340" t="s">
        <v>203</v>
      </c>
      <c r="Q8" s="340" t="s">
        <v>104</v>
      </c>
      <c r="R8" s="340" t="s">
        <v>105</v>
      </c>
      <c r="S8" s="344">
        <f t="shared" ref="S8:S39" si="1">+IFERROR($K8+$N8,"")</f>
        <v>0.4</v>
      </c>
      <c r="T8" s="344">
        <f>+IFERROR(C8*S8,"")</f>
        <v>0.24</v>
      </c>
      <c r="U8" s="344">
        <f>+IFERROR(C8-T8,"")</f>
        <v>0.36</v>
      </c>
      <c r="V8" s="539">
        <v>0.36</v>
      </c>
      <c r="W8" s="38"/>
      <c r="X8" s="238" t="s">
        <v>240</v>
      </c>
      <c r="Y8" s="28">
        <v>0.41</v>
      </c>
      <c r="Z8" s="27">
        <v>0.6</v>
      </c>
    </row>
    <row r="9" spans="1:26" ht="15" x14ac:dyDescent="0.25">
      <c r="A9" s="545"/>
      <c r="B9" s="548"/>
      <c r="C9" s="530"/>
      <c r="D9" s="533"/>
      <c r="E9" s="277">
        <v>2</v>
      </c>
      <c r="F9" s="328"/>
      <c r="G9" s="329"/>
      <c r="H9" s="328"/>
      <c r="I9" s="283" t="str">
        <f t="shared" si="0"/>
        <v xml:space="preserve">  </v>
      </c>
      <c r="J9" s="193"/>
      <c r="K9" s="231" t="str">
        <f>+IFERROR(VLOOKUP($J9,'10 FORMULAS'!$B$51:$C$53,2,0),"")</f>
        <v/>
      </c>
      <c r="L9" s="231" t="e">
        <f>+IF(J9="Preventivo","Probabilidad",IF(J9="Detectivo","Probabilidad",IF(#REF!="Correctivo","Impacto","")))</f>
        <v>#REF!</v>
      </c>
      <c r="M9" s="278"/>
      <c r="N9" s="231" t="str">
        <f>+IFERROR(VLOOKUP($M9,'10 FORMULAS'!$B$54:$C$55,2,0),"")</f>
        <v/>
      </c>
      <c r="O9" s="279"/>
      <c r="P9" s="279"/>
      <c r="Q9" s="279"/>
      <c r="R9" s="279"/>
      <c r="S9" s="231" t="str">
        <f t="shared" si="1"/>
        <v/>
      </c>
      <c r="T9" s="231" t="str">
        <f>+IFERROR(U8*S9,"")</f>
        <v/>
      </c>
      <c r="U9" s="231" t="str">
        <f>+IFERROR(U8-T9,"")</f>
        <v/>
      </c>
      <c r="V9" s="540"/>
      <c r="W9" s="38"/>
      <c r="X9" s="32" t="s">
        <v>244</v>
      </c>
      <c r="Y9" s="28">
        <v>0.61</v>
      </c>
      <c r="Z9" s="27">
        <v>0.8</v>
      </c>
    </row>
    <row r="10" spans="1:26" ht="21.75" customHeight="1" x14ac:dyDescent="0.25">
      <c r="A10" s="545"/>
      <c r="B10" s="548"/>
      <c r="C10" s="530"/>
      <c r="D10" s="533"/>
      <c r="E10" s="277">
        <v>3</v>
      </c>
      <c r="F10" s="284"/>
      <c r="G10" s="285"/>
      <c r="H10" s="285"/>
      <c r="I10" s="283" t="str">
        <f t="shared" si="0"/>
        <v xml:space="preserve">  </v>
      </c>
      <c r="J10" s="193"/>
      <c r="K10" s="231" t="str">
        <f>+IFERROR(VLOOKUP($J10,'10 FORMULAS'!$B$51:$C$53,2,0),"")</f>
        <v/>
      </c>
      <c r="L10" s="231" t="e">
        <f>+IF(J10="Preventivo","Probabilidad",IF(J10="Detectivo","Probabilidad",IF(#REF!="Correctivo","Impacto","")))</f>
        <v>#REF!</v>
      </c>
      <c r="M10" s="278"/>
      <c r="N10" s="231" t="str">
        <f>+IFERROR(VLOOKUP($M10,'10 FORMULAS'!$B$54:$C$55,2,0),"")</f>
        <v/>
      </c>
      <c r="O10" s="279"/>
      <c r="P10" s="279"/>
      <c r="Q10" s="279"/>
      <c r="R10" s="279"/>
      <c r="S10" s="231" t="str">
        <f t="shared" si="1"/>
        <v/>
      </c>
      <c r="T10" s="231" t="str">
        <f>+IFERROR(U9*S10,"")</f>
        <v/>
      </c>
      <c r="U10" s="231" t="str">
        <f>+IFERROR(U9-T10,"")</f>
        <v/>
      </c>
      <c r="V10" s="540"/>
      <c r="W10" s="38"/>
      <c r="X10" s="239" t="s">
        <v>248</v>
      </c>
      <c r="Y10" s="28">
        <v>0.81</v>
      </c>
      <c r="Z10" s="27">
        <v>1</v>
      </c>
    </row>
    <row r="11" spans="1:26" ht="21.75" customHeight="1" x14ac:dyDescent="0.25">
      <c r="A11" s="545"/>
      <c r="B11" s="548"/>
      <c r="C11" s="530"/>
      <c r="D11" s="533"/>
      <c r="E11" s="277">
        <v>4</v>
      </c>
      <c r="F11" s="284"/>
      <c r="G11" s="285"/>
      <c r="H11" s="285"/>
      <c r="I11" s="283"/>
      <c r="J11" s="193"/>
      <c r="K11" s="231" t="str">
        <f>+IFERROR(VLOOKUP($J11,'10 FORMULAS'!$B$51:$C$53,2,0),"")</f>
        <v/>
      </c>
      <c r="L11" s="231" t="e">
        <f>+IF(J11="Preventivo","Probabilidad",IF(J11="Detectivo","Probabilidad",IF(#REF!="Correctivo","Impacto","")))</f>
        <v>#REF!</v>
      </c>
      <c r="M11" s="278"/>
      <c r="N11" s="231" t="str">
        <f>+IFERROR(VLOOKUP($M11,'10 FORMULAS'!$B$54:$C$55,2,0),"")</f>
        <v/>
      </c>
      <c r="O11" s="279"/>
      <c r="P11" s="279"/>
      <c r="Q11" s="279"/>
      <c r="R11" s="279"/>
      <c r="S11" s="231" t="str">
        <f t="shared" si="1"/>
        <v/>
      </c>
      <c r="T11" s="231" t="str">
        <f>+IFERROR(U10*S11,"")</f>
        <v/>
      </c>
      <c r="U11" s="231" t="str">
        <f>+IFERROR(U10-T11,"")</f>
        <v/>
      </c>
      <c r="V11" s="540"/>
      <c r="W11" s="38"/>
      <c r="X11" s="227"/>
      <c r="Y11" s="227"/>
      <c r="Z11" s="227"/>
    </row>
    <row r="12" spans="1:26" ht="21.75" customHeight="1" x14ac:dyDescent="0.25">
      <c r="A12" s="545"/>
      <c r="B12" s="548"/>
      <c r="C12" s="530"/>
      <c r="D12" s="533"/>
      <c r="E12" s="277">
        <v>5</v>
      </c>
      <c r="F12" s="284"/>
      <c r="G12" s="285"/>
      <c r="H12" s="285"/>
      <c r="I12" s="220" t="str">
        <f t="shared" si="0"/>
        <v xml:space="preserve">  </v>
      </c>
      <c r="J12" s="193"/>
      <c r="K12" s="231" t="str">
        <f>+IFERROR(VLOOKUP($J12,'10 FORMULAS'!$B$51:$C$53,2,0),"")</f>
        <v/>
      </c>
      <c r="L12" s="231" t="e">
        <f>+IF(J12="Preventivo","Probabilidad",IF(J12="Detectivo","Probabilidad",IF(#REF!="Correctivo","Impacto","")))</f>
        <v>#REF!</v>
      </c>
      <c r="M12" s="278"/>
      <c r="N12" s="231" t="str">
        <f>+IFERROR(VLOOKUP($M12,'10 FORMULAS'!$B$54:$C$55,2,0),"")</f>
        <v/>
      </c>
      <c r="O12" s="279"/>
      <c r="P12" s="279"/>
      <c r="Q12" s="279"/>
      <c r="R12" s="279"/>
      <c r="S12" s="231" t="str">
        <f t="shared" si="1"/>
        <v/>
      </c>
      <c r="T12" s="231" t="str">
        <f>+IFERROR(U11*S12,"")</f>
        <v/>
      </c>
      <c r="U12" s="231" t="str">
        <f>+IFERROR(U11-T12,"")</f>
        <v/>
      </c>
      <c r="V12" s="540"/>
      <c r="W12" s="38"/>
      <c r="X12" s="227"/>
      <c r="Y12" s="227"/>
      <c r="Z12" s="227"/>
    </row>
    <row r="13" spans="1:26" ht="21.75" customHeight="1" thickBot="1" x14ac:dyDescent="0.3">
      <c r="A13" s="546"/>
      <c r="B13" s="549"/>
      <c r="C13" s="531"/>
      <c r="D13" s="534"/>
      <c r="E13" s="280">
        <v>6</v>
      </c>
      <c r="F13" s="286"/>
      <c r="G13" s="287"/>
      <c r="H13" s="287"/>
      <c r="I13" s="347" t="str">
        <f t="shared" si="0"/>
        <v xml:space="preserve">  </v>
      </c>
      <c r="J13" s="194"/>
      <c r="K13" s="348" t="str">
        <f>+IFERROR(VLOOKUP($J13,'10 FORMULAS'!$B$51:$C$53,2,0),"")</f>
        <v/>
      </c>
      <c r="L13" s="348" t="e">
        <f>+IF(J13="Preventivo","Probabilidad",IF(J13="Detectivo","Probabilidad",IF(#REF!="Correctivo","Impacto","")))</f>
        <v>#REF!</v>
      </c>
      <c r="M13" s="349"/>
      <c r="N13" s="348" t="str">
        <f>+IFERROR(VLOOKUP($M13,'10 FORMULAS'!$B$54:$C$55,2,0),"")</f>
        <v/>
      </c>
      <c r="O13" s="350"/>
      <c r="P13" s="350"/>
      <c r="Q13" s="350"/>
      <c r="R13" s="350"/>
      <c r="S13" s="348" t="str">
        <f t="shared" si="1"/>
        <v/>
      </c>
      <c r="T13" s="348" t="str">
        <f>+IFERROR(U12*S13,"")</f>
        <v/>
      </c>
      <c r="U13" s="348" t="str">
        <f>+IFERROR(U12-T13,"")</f>
        <v/>
      </c>
      <c r="V13" s="541"/>
      <c r="W13" s="38"/>
      <c r="X13" s="227"/>
      <c r="Y13" s="227"/>
      <c r="Z13" s="227"/>
    </row>
    <row r="14" spans="1:26" ht="198" customHeight="1" x14ac:dyDescent="0.25">
      <c r="A14" s="550" t="str">
        <f>'2 CONTEXTO E IDENTIFICACIÓN'!A10</f>
        <v>R2</v>
      </c>
      <c r="B14" s="551" t="str">
        <f>+'2 CONTEXTO E IDENTIFICACIÓN'!J10</f>
        <v>Posibilidad de afectación reputacional por Hallazgo o no conformidad de ente regulador o de la OCI,  a causa de  ausencia o retraso en la publicacion en la plataforma SECOP de documentos de los procesos selectivos a excepcion de; Acuerdo marco, Bolsa mercantil y compras por grandes superficies.</v>
      </c>
      <c r="C14" s="535">
        <f>+'3 PROBABIL E IMPACTO INHERENTE'!E10</f>
        <v>0.6</v>
      </c>
      <c r="D14" s="536">
        <f>+'3 PROBABIL E IMPACTO INHERENTE'!M10</f>
        <v>0.8</v>
      </c>
      <c r="E14" s="281">
        <v>1</v>
      </c>
      <c r="F14" s="384" t="s">
        <v>401</v>
      </c>
      <c r="G14" s="391" t="s">
        <v>411</v>
      </c>
      <c r="H14" s="351" t="s">
        <v>412</v>
      </c>
      <c r="I14" s="383" t="str">
        <f t="shared" si="0"/>
        <v>El designado por el/la Gerente de GCON Verifica que se encuentre la documentacion requerida para cada proceso selectivo de acuerdo con el formato  LISTA DE CHEQUEO - ETAPA PRECONTRACTUAL - GCON-FM-053, el cual debe ser concordante con el proceso de selección que se adelante a través de la plataforma del Secop II.  Como evidencia: Formato de Lista de chequeo diligenciado para cada proceso Selectivo.
En caso de identificar que no se encuentra cargado en aplicativo ORFEO se deberá incluirlo en el respectivo proceso</v>
      </c>
      <c r="J14" s="253" t="s">
        <v>100</v>
      </c>
      <c r="K14" s="338">
        <f>+IFERROR(VLOOKUP($J14,'10 FORMULAS'!$B$51:$C$53,2,0),"")</f>
        <v>0.25</v>
      </c>
      <c r="L14" s="338" t="str">
        <f>+IF(J14="Preventivo","Probabilidad",IF(J14="Detectivo","Probabilidad",IF(#REF!="Correctivo","Impacto","")))</f>
        <v>Probabilidad</v>
      </c>
      <c r="M14" s="339" t="s">
        <v>112</v>
      </c>
      <c r="N14" s="338">
        <f>+IFERROR(VLOOKUP($M14,'10 FORMULAS'!$B$54:$C$55,2,0),"")</f>
        <v>0.15</v>
      </c>
      <c r="O14" s="346" t="s">
        <v>102</v>
      </c>
      <c r="P14" s="346" t="s">
        <v>203</v>
      </c>
      <c r="Q14" s="346" t="s">
        <v>104</v>
      </c>
      <c r="R14" s="346" t="s">
        <v>105</v>
      </c>
      <c r="S14" s="338">
        <f t="shared" si="1"/>
        <v>0.4</v>
      </c>
      <c r="T14" s="338">
        <f>+IFERROR(C14*S14,"")</f>
        <v>0.24</v>
      </c>
      <c r="U14" s="338">
        <f>+IFERROR(C14-T14,"")</f>
        <v>0.36</v>
      </c>
      <c r="V14" s="526">
        <v>0.36</v>
      </c>
      <c r="W14" s="38"/>
      <c r="X14" s="227"/>
      <c r="Y14" s="228"/>
      <c r="Z14" s="228"/>
    </row>
    <row r="15" spans="1:26" ht="29.45" customHeight="1" x14ac:dyDescent="0.25">
      <c r="A15" s="545"/>
      <c r="B15" s="548"/>
      <c r="C15" s="535"/>
      <c r="D15" s="533"/>
      <c r="E15" s="277">
        <v>2</v>
      </c>
      <c r="F15" s="330"/>
      <c r="G15" s="331"/>
      <c r="H15" s="330"/>
      <c r="I15" s="220" t="str">
        <f t="shared" si="0"/>
        <v xml:space="preserve">  </v>
      </c>
      <c r="J15" s="193"/>
      <c r="K15" s="231" t="str">
        <f>+IFERROR(VLOOKUP($J15,'10 FORMULAS'!$B$51:$C$53,2,0),"")</f>
        <v/>
      </c>
      <c r="L15" s="231" t="e">
        <f>+IF(J15="Preventivo","Probabilidad",IF(J15="Detectivo","Probabilidad",IF(#REF!="Correctivo","Impacto","")))</f>
        <v>#REF!</v>
      </c>
      <c r="M15" s="278"/>
      <c r="N15" s="231" t="str">
        <f>+IFERROR(VLOOKUP($M15,'10 FORMULAS'!$B$54:$C$55,2,0),"")</f>
        <v/>
      </c>
      <c r="O15" s="279"/>
      <c r="P15" s="279"/>
      <c r="Q15" s="279"/>
      <c r="R15" s="279"/>
      <c r="S15" s="231" t="str">
        <f t="shared" si="1"/>
        <v/>
      </c>
      <c r="T15" s="231" t="str">
        <f>+IFERROR(U14*S15,"")</f>
        <v/>
      </c>
      <c r="U15" s="231" t="str">
        <f>+IFERROR(U14-T15,"")</f>
        <v/>
      </c>
      <c r="V15" s="527"/>
      <c r="W15" s="38"/>
      <c r="X15" s="227"/>
      <c r="Y15" s="228"/>
      <c r="Z15" s="228"/>
    </row>
    <row r="16" spans="1:26" ht="29.45" customHeight="1" x14ac:dyDescent="0.25">
      <c r="A16" s="545"/>
      <c r="B16" s="548"/>
      <c r="C16" s="535"/>
      <c r="D16" s="533"/>
      <c r="E16" s="277">
        <v>3</v>
      </c>
      <c r="F16" s="257"/>
      <c r="G16" s="193"/>
      <c r="H16" s="193"/>
      <c r="I16" s="220" t="str">
        <f t="shared" si="0"/>
        <v xml:space="preserve">  </v>
      </c>
      <c r="J16" s="193"/>
      <c r="K16" s="231" t="str">
        <f>+IFERROR(VLOOKUP($J16,'10 FORMULAS'!$B$51:$C$53,2,0),"")</f>
        <v/>
      </c>
      <c r="L16" s="231" t="e">
        <f>+IF(J16="Preventivo","Probabilidad",IF(J16="Detectivo","Probabilidad",IF(#REF!="Correctivo","Impacto","")))</f>
        <v>#REF!</v>
      </c>
      <c r="M16" s="278"/>
      <c r="N16" s="231" t="str">
        <f>+IFERROR(VLOOKUP($M16,'10 FORMULAS'!$B$54:$C$55,2,0),"")</f>
        <v/>
      </c>
      <c r="O16" s="279"/>
      <c r="P16" s="279"/>
      <c r="Q16" s="279"/>
      <c r="R16" s="279"/>
      <c r="S16" s="231" t="str">
        <f t="shared" si="1"/>
        <v/>
      </c>
      <c r="T16" s="231" t="str">
        <f>+IFERROR(U15*S16,"")</f>
        <v/>
      </c>
      <c r="U16" s="231" t="str">
        <f>+IFERROR(U15-T16,"")</f>
        <v/>
      </c>
      <c r="V16" s="527"/>
      <c r="W16" s="38"/>
      <c r="X16" s="227"/>
      <c r="Y16" s="228"/>
      <c r="Z16" s="228"/>
    </row>
    <row r="17" spans="1:26" ht="29.45" customHeight="1" x14ac:dyDescent="0.25">
      <c r="A17" s="558"/>
      <c r="B17" s="559"/>
      <c r="C17" s="535"/>
      <c r="D17" s="537"/>
      <c r="E17" s="277">
        <v>4</v>
      </c>
      <c r="F17" s="259"/>
      <c r="G17" s="254"/>
      <c r="H17" s="254"/>
      <c r="I17" s="220" t="str">
        <f t="shared" si="0"/>
        <v xml:space="preserve">  </v>
      </c>
      <c r="J17" s="193"/>
      <c r="K17" s="231" t="str">
        <f>+IFERROR(VLOOKUP($J17,'10 FORMULAS'!$B$51:$C$53,2,0),"")</f>
        <v/>
      </c>
      <c r="L17" s="231" t="e">
        <f>+IF(J17="Preventivo","Probabilidad",IF(J17="Detectivo","Probabilidad",IF(#REF!="Correctivo","Impacto","")))</f>
        <v>#REF!</v>
      </c>
      <c r="M17" s="278"/>
      <c r="N17" s="231" t="str">
        <f>+IFERROR(VLOOKUP($M17,'10 FORMULAS'!$B$54:$C$55,2,0),"")</f>
        <v/>
      </c>
      <c r="O17" s="279"/>
      <c r="P17" s="279"/>
      <c r="Q17" s="279"/>
      <c r="R17" s="279"/>
      <c r="S17" s="231" t="str">
        <f t="shared" si="1"/>
        <v/>
      </c>
      <c r="T17" s="231" t="str">
        <f>+IFERROR(U16*S17,"")</f>
        <v/>
      </c>
      <c r="U17" s="231" t="str">
        <f>+IFERROR(U16-T17,"")</f>
        <v/>
      </c>
      <c r="V17" s="542"/>
      <c r="W17" s="38"/>
      <c r="X17" s="227"/>
      <c r="Y17" s="228"/>
      <c r="Z17" s="228"/>
    </row>
    <row r="18" spans="1:26" ht="29.45" customHeight="1" x14ac:dyDescent="0.25">
      <c r="A18" s="558"/>
      <c r="B18" s="559"/>
      <c r="C18" s="535"/>
      <c r="D18" s="537"/>
      <c r="E18" s="277">
        <v>5</v>
      </c>
      <c r="F18" s="259"/>
      <c r="G18" s="254"/>
      <c r="H18" s="254"/>
      <c r="I18" s="220" t="str">
        <f t="shared" si="0"/>
        <v xml:space="preserve">  </v>
      </c>
      <c r="J18" s="193"/>
      <c r="K18" s="231" t="str">
        <f>+IFERROR(VLOOKUP($J18,'10 FORMULAS'!$B$51:$C$53,2,0),"")</f>
        <v/>
      </c>
      <c r="L18" s="231" t="e">
        <f>+IF(J18="Preventivo","Probabilidad",IF(J18="Detectivo","Probabilidad",IF(#REF!="Correctivo","Impacto","")))</f>
        <v>#REF!</v>
      </c>
      <c r="M18" s="278"/>
      <c r="N18" s="231" t="str">
        <f>+IFERROR(VLOOKUP($M18,'10 FORMULAS'!$B$54:$C$55,2,0),"")</f>
        <v/>
      </c>
      <c r="O18" s="279"/>
      <c r="P18" s="279"/>
      <c r="Q18" s="279"/>
      <c r="R18" s="279"/>
      <c r="S18" s="231" t="str">
        <f t="shared" si="1"/>
        <v/>
      </c>
      <c r="T18" s="231" t="str">
        <f>+IFERROR(U17*S18,"")</f>
        <v/>
      </c>
      <c r="U18" s="231" t="str">
        <f>+IFERROR(U17-T18,"")</f>
        <v/>
      </c>
      <c r="V18" s="542"/>
      <c r="W18" s="38"/>
      <c r="X18" s="227"/>
      <c r="Y18" s="228"/>
      <c r="Z18" s="228"/>
    </row>
    <row r="19" spans="1:26" ht="29.45" customHeight="1" thickBot="1" x14ac:dyDescent="0.3">
      <c r="A19" s="558"/>
      <c r="B19" s="559"/>
      <c r="C19" s="535"/>
      <c r="D19" s="537"/>
      <c r="E19" s="332">
        <v>6</v>
      </c>
      <c r="F19" s="259"/>
      <c r="G19" s="254"/>
      <c r="H19" s="254"/>
      <c r="I19" s="333" t="str">
        <f t="shared" si="0"/>
        <v xml:space="preserve">  </v>
      </c>
      <c r="J19" s="254"/>
      <c r="K19" s="334" t="str">
        <f>+IFERROR(VLOOKUP($J19,'10 FORMULAS'!$B$51:$C$53,2,0),"")</f>
        <v/>
      </c>
      <c r="L19" s="334" t="e">
        <f>+IF(J19="Preventivo","Probabilidad",IF(J19="Detectivo","Probabilidad",IF(#REF!="Correctivo","Impacto","")))</f>
        <v>#REF!</v>
      </c>
      <c r="M19" s="335"/>
      <c r="N19" s="334" t="str">
        <f>+IFERROR(VLOOKUP($M19,'10 FORMULAS'!$B$54:$C$55,2,0),"")</f>
        <v/>
      </c>
      <c r="O19" s="336"/>
      <c r="P19" s="336"/>
      <c r="Q19" s="336"/>
      <c r="R19" s="336"/>
      <c r="S19" s="334" t="str">
        <f t="shared" si="1"/>
        <v/>
      </c>
      <c r="T19" s="334" t="str">
        <f>+IFERROR(U18*S19,"")</f>
        <v/>
      </c>
      <c r="U19" s="334" t="str">
        <f>+IFERROR(U18-T19,"")</f>
        <v/>
      </c>
      <c r="V19" s="542"/>
      <c r="W19" s="38"/>
    </row>
    <row r="20" spans="1:26" ht="29.45" customHeight="1" x14ac:dyDescent="0.25">
      <c r="A20" s="544" t="str">
        <f>'2 CONTEXTO E IDENTIFICACIÓN'!A11</f>
        <v>R3</v>
      </c>
      <c r="B20" s="547" t="str">
        <f>+'2 CONTEXTO E IDENTIFICACIÓN'!J11</f>
        <v>Posibilidad de afectación reputacional por Hallazgo o no conformidad del ente regulador o de la OCI,  a causa de la inadecuada identificación y justificación de la necesidad de contratación de servicios profesionales y de apoyo a la gestión.</v>
      </c>
      <c r="C20" s="529">
        <f>+'3 PROBABIL E IMPACTO INHERENTE'!E11</f>
        <v>0.8</v>
      </c>
      <c r="D20" s="532">
        <f>+'3 PROBABIL E IMPACTO INHERENTE'!M11</f>
        <v>0.8</v>
      </c>
      <c r="E20" s="341">
        <v>1</v>
      </c>
      <c r="F20" s="384" t="s">
        <v>401</v>
      </c>
      <c r="G20" s="391" t="s">
        <v>411</v>
      </c>
      <c r="H20" s="384" t="s">
        <v>416</v>
      </c>
      <c r="I20" s="343" t="str">
        <f t="shared" si="0"/>
        <v>El designado por el/la Gerente de GCON Verifica  la existencia del certificado de inexistencia o insuficiencia de personal de planta, donde se identifique que:
I. No existe personal que pueda desarrollar la actividad para la cual se requiere contratar la prestación del servicio.
II.Existe personal en la planta, pero este no es suficiente.
III. El desarrollo de la actividad requiere un grado de especialización y un perfil diferente a los establecidos en el manual de funciones y competencias de la Unidad, lo que implica la inminente necesidad de contratación del servicio.
Como evidencia se registra el formato aleatorio por los CPS -   CERTIFICADO DE INEXISTENCIA O INSUFICIENCIA DE PERSONAL(GTHU-FM-031). En caso de verificar que no se cuenta con el certificado, se debe solicitar al área generador de la necesidad la presentación de este.</v>
      </c>
      <c r="J20" s="52" t="s">
        <v>100</v>
      </c>
      <c r="K20" s="344">
        <f>+IFERROR(VLOOKUP($J20,'10 FORMULAS'!$B$51:$C$53,2,0),"")</f>
        <v>0.25</v>
      </c>
      <c r="L20" s="344" t="str">
        <f>+IF(J20="Preventivo","Probabilidad",IF(J20="Detectivo","Probabilidad",IF(#REF!="Correctivo","Impacto","")))</f>
        <v>Probabilidad</v>
      </c>
      <c r="M20" s="345" t="s">
        <v>112</v>
      </c>
      <c r="N20" s="344">
        <f>+IFERROR(VLOOKUP($M20,'10 FORMULAS'!$B$54:$C$55,2,0),"")</f>
        <v>0.15</v>
      </c>
      <c r="O20" s="393" t="s">
        <v>102</v>
      </c>
      <c r="P20" s="393" t="s">
        <v>203</v>
      </c>
      <c r="Q20" s="393" t="s">
        <v>104</v>
      </c>
      <c r="R20" s="393" t="s">
        <v>105</v>
      </c>
      <c r="S20" s="344">
        <f t="shared" si="1"/>
        <v>0.4</v>
      </c>
      <c r="T20" s="344">
        <f t="shared" ref="T20:T51" si="2">+IFERROR(C20*S20,"")</f>
        <v>0.32000000000000006</v>
      </c>
      <c r="U20" s="344">
        <f>+IFERROR(C20-T20,"")</f>
        <v>0.48</v>
      </c>
      <c r="V20" s="539">
        <v>0.21</v>
      </c>
      <c r="W20" s="38"/>
      <c r="X20" s="227"/>
      <c r="Y20" s="228"/>
      <c r="Z20" s="228"/>
    </row>
    <row r="21" spans="1:26" ht="29.45" customHeight="1" x14ac:dyDescent="0.25">
      <c r="A21" s="545"/>
      <c r="B21" s="548"/>
      <c r="C21" s="530"/>
      <c r="D21" s="533"/>
      <c r="E21" s="277">
        <v>2</v>
      </c>
      <c r="F21" s="328" t="s">
        <v>401</v>
      </c>
      <c r="G21" s="385" t="s">
        <v>417</v>
      </c>
      <c r="H21" s="392" t="s">
        <v>418</v>
      </c>
      <c r="I21" s="220" t="str">
        <f t="shared" si="0"/>
        <v>El designado por el/la Gerente de GCON Valida que se realice el cargue mensual en el aplicativo SECOP II de los documentos requeridos (informe de cuenta) con el colaborador designado por cada dependencias, 
Como evidencia se cuenta con archivo de los seguimientos realizados.
En el caso de que no se identifiquen seguimiento por las dependencias, se remite correo electrónico al Directivo responsable para informar la novedad</v>
      </c>
      <c r="J21" s="193" t="s">
        <v>100</v>
      </c>
      <c r="K21" s="231">
        <f>+IFERROR(VLOOKUP($J21,'10 FORMULAS'!$B$51:$C$53,2,0),"")</f>
        <v>0.25</v>
      </c>
      <c r="L21" s="231" t="str">
        <f>+IF(J21="Preventivo","Probabilidad",IF(J21="Detectivo","Probabilidad",IF(#REF!="Correctivo","Impacto","")))</f>
        <v>Probabilidad</v>
      </c>
      <c r="M21" s="278" t="s">
        <v>112</v>
      </c>
      <c r="N21" s="231">
        <f>+IFERROR(VLOOKUP($M21,'10 FORMULAS'!$B$54:$C$55,2,0),"")</f>
        <v>0.15</v>
      </c>
      <c r="O21" s="279" t="s">
        <v>102</v>
      </c>
      <c r="P21" s="279" t="s">
        <v>203</v>
      </c>
      <c r="Q21" s="279" t="s">
        <v>104</v>
      </c>
      <c r="R21" s="279" t="s">
        <v>105</v>
      </c>
      <c r="S21" s="231">
        <f t="shared" si="1"/>
        <v>0.4</v>
      </c>
      <c r="T21" s="231">
        <f>+IFERROR(U20*S21,"")</f>
        <v>0.192</v>
      </c>
      <c r="U21" s="231">
        <f>+IFERROR(S20-T21,"")</f>
        <v>0.20800000000000002</v>
      </c>
      <c r="V21" s="540"/>
      <c r="W21" s="38"/>
      <c r="X21" s="227"/>
      <c r="Y21" s="228"/>
      <c r="Z21" s="228"/>
    </row>
    <row r="22" spans="1:26" ht="29.45" customHeight="1" x14ac:dyDescent="0.25">
      <c r="A22" s="545"/>
      <c r="B22" s="548"/>
      <c r="C22" s="530"/>
      <c r="D22" s="533"/>
      <c r="E22" s="277">
        <v>3</v>
      </c>
      <c r="F22" s="257"/>
      <c r="G22" s="193"/>
      <c r="H22" s="193"/>
      <c r="I22" s="220" t="str">
        <f t="shared" si="0"/>
        <v xml:space="preserve">  </v>
      </c>
      <c r="J22" s="193"/>
      <c r="K22" s="231" t="str">
        <f>+IFERROR(VLOOKUP($J22,'10 FORMULAS'!$B$51:$C$53,2,0),"")</f>
        <v/>
      </c>
      <c r="L22" s="231" t="e">
        <f>+IF(J22="Preventivo","Probabilidad",IF(J22="Detectivo","Probabilidad",IF(#REF!="Correctivo","Impacto","")))</f>
        <v>#REF!</v>
      </c>
      <c r="M22" s="278"/>
      <c r="N22" s="231" t="str">
        <f>+IFERROR(VLOOKUP($M22,'10 FORMULAS'!$B$54:$C$55,2,0),"")</f>
        <v/>
      </c>
      <c r="O22" s="279"/>
      <c r="P22" s="279"/>
      <c r="Q22" s="279"/>
      <c r="R22" s="279"/>
      <c r="S22" s="231" t="str">
        <f t="shared" si="1"/>
        <v/>
      </c>
      <c r="T22" s="231" t="str">
        <f t="shared" si="2"/>
        <v/>
      </c>
      <c r="U22" s="231" t="str">
        <f t="shared" ref="U22:U51" si="3">+IFERROR(S22-T22,"")</f>
        <v/>
      </c>
      <c r="V22" s="540"/>
      <c r="W22" s="38"/>
      <c r="X22" s="227"/>
      <c r="Y22" s="228"/>
      <c r="Z22" s="228"/>
    </row>
    <row r="23" spans="1:26" ht="29.45" customHeight="1" x14ac:dyDescent="0.25">
      <c r="A23" s="545"/>
      <c r="B23" s="548"/>
      <c r="C23" s="530"/>
      <c r="D23" s="533"/>
      <c r="E23" s="277">
        <v>4</v>
      </c>
      <c r="F23" s="257"/>
      <c r="G23" s="193"/>
      <c r="H23" s="193"/>
      <c r="I23" s="220" t="str">
        <f t="shared" si="0"/>
        <v xml:space="preserve">  </v>
      </c>
      <c r="J23" s="193"/>
      <c r="K23" s="231" t="str">
        <f>+IFERROR(VLOOKUP($J23,'10 FORMULAS'!$B$51:$C$53,2,0),"")</f>
        <v/>
      </c>
      <c r="L23" s="231" t="e">
        <f>+IF(J23="Preventivo","Probabilidad",IF(J23="Detectivo","Probabilidad",IF(#REF!="Correctivo","Impacto","")))</f>
        <v>#REF!</v>
      </c>
      <c r="M23" s="278"/>
      <c r="N23" s="231" t="str">
        <f>+IFERROR(VLOOKUP($M23,'10 FORMULAS'!$B$54:$C$55,2,0),"")</f>
        <v/>
      </c>
      <c r="O23" s="279"/>
      <c r="P23" s="279"/>
      <c r="Q23" s="279"/>
      <c r="R23" s="279"/>
      <c r="S23" s="231" t="str">
        <f t="shared" si="1"/>
        <v/>
      </c>
      <c r="T23" s="231" t="str">
        <f t="shared" si="2"/>
        <v/>
      </c>
      <c r="U23" s="231" t="str">
        <f t="shared" si="3"/>
        <v/>
      </c>
      <c r="V23" s="540"/>
      <c r="W23" s="38"/>
      <c r="X23" s="227"/>
      <c r="Y23" s="228"/>
      <c r="Z23" s="228"/>
    </row>
    <row r="24" spans="1:26" ht="29.45" customHeight="1" x14ac:dyDescent="0.25">
      <c r="A24" s="545"/>
      <c r="B24" s="548"/>
      <c r="C24" s="530"/>
      <c r="D24" s="533"/>
      <c r="E24" s="277">
        <v>5</v>
      </c>
      <c r="F24" s="257"/>
      <c r="G24" s="193"/>
      <c r="H24" s="193"/>
      <c r="I24" s="220" t="str">
        <f t="shared" si="0"/>
        <v xml:space="preserve">  </v>
      </c>
      <c r="J24" s="193"/>
      <c r="K24" s="231" t="str">
        <f>+IFERROR(VLOOKUP($J24,'10 FORMULAS'!$B$51:$C$53,2,0),"")</f>
        <v/>
      </c>
      <c r="L24" s="231" t="e">
        <f>+IF(J24="Preventivo","Probabilidad",IF(J24="Detectivo","Probabilidad",IF(#REF!="Correctivo","Impacto","")))</f>
        <v>#REF!</v>
      </c>
      <c r="M24" s="278"/>
      <c r="N24" s="231" t="str">
        <f>+IFERROR(VLOOKUP($M24,'10 FORMULAS'!$B$54:$C$55,2,0),"")</f>
        <v/>
      </c>
      <c r="O24" s="279"/>
      <c r="P24" s="279"/>
      <c r="Q24" s="279"/>
      <c r="R24" s="279"/>
      <c r="S24" s="231" t="str">
        <f t="shared" si="1"/>
        <v/>
      </c>
      <c r="T24" s="231" t="str">
        <f t="shared" si="2"/>
        <v/>
      </c>
      <c r="U24" s="231" t="str">
        <f t="shared" si="3"/>
        <v/>
      </c>
      <c r="V24" s="540"/>
      <c r="W24" s="38"/>
      <c r="X24" s="227"/>
      <c r="Y24" s="228"/>
      <c r="Z24" s="228"/>
    </row>
    <row r="25" spans="1:26" ht="29.45" customHeight="1" thickBot="1" x14ac:dyDescent="0.3">
      <c r="A25" s="546"/>
      <c r="B25" s="549"/>
      <c r="C25" s="531"/>
      <c r="D25" s="534"/>
      <c r="E25" s="280">
        <v>6</v>
      </c>
      <c r="F25" s="260"/>
      <c r="G25" s="194"/>
      <c r="H25" s="194"/>
      <c r="I25" s="347" t="str">
        <f t="shared" si="0"/>
        <v xml:space="preserve">  </v>
      </c>
      <c r="J25" s="194"/>
      <c r="K25" s="348" t="str">
        <f>+IFERROR(VLOOKUP($J25,'10 FORMULAS'!$B$51:$C$53,2,0),"")</f>
        <v/>
      </c>
      <c r="L25" s="348" t="e">
        <f>+IF(J25="Preventivo","Probabilidad",IF(J25="Detectivo","Probabilidad",IF(#REF!="Correctivo","Impacto","")))</f>
        <v>#REF!</v>
      </c>
      <c r="M25" s="349"/>
      <c r="N25" s="348" t="str">
        <f>+IFERROR(VLOOKUP($M25,'10 FORMULAS'!$B$54:$C$55,2,0),"")</f>
        <v/>
      </c>
      <c r="O25" s="350"/>
      <c r="P25" s="350"/>
      <c r="Q25" s="350"/>
      <c r="R25" s="350"/>
      <c r="S25" s="348" t="str">
        <f t="shared" si="1"/>
        <v/>
      </c>
      <c r="T25" s="348" t="str">
        <f t="shared" si="2"/>
        <v/>
      </c>
      <c r="U25" s="348" t="str">
        <f t="shared" si="3"/>
        <v/>
      </c>
      <c r="V25" s="541"/>
      <c r="W25" s="38"/>
    </row>
    <row r="26" spans="1:26" ht="29.45" customHeight="1" x14ac:dyDescent="0.25">
      <c r="A26" s="544" t="str">
        <f>'2 CONTEXTO E IDENTIFICACIÓN'!A12</f>
        <v>R4</v>
      </c>
      <c r="B26" s="547" t="str">
        <f>+'2 CONTEXTO E IDENTIFICACIÓN'!J12</f>
        <v>Posibilidad de afectación económica por usar la entidad para dar apariencia de legalidad a los activos provenientes de actividades delictivas, para canalizar recursos hacia la realización de actividades terroristas o la proliferación de armas de destrucción masiva, a causa de fallas u omisiones en proceso de la debida diligencia.</v>
      </c>
      <c r="C26" s="529">
        <f>+'3 PROBABIL E IMPACTO INHERENTE'!E12</f>
        <v>0.6</v>
      </c>
      <c r="D26" s="532">
        <f>+'3 PROBABIL E IMPACTO INHERENTE'!M12</f>
        <v>0.8</v>
      </c>
      <c r="E26" s="341">
        <v>1</v>
      </c>
      <c r="F26" s="328" t="s">
        <v>401</v>
      </c>
      <c r="G26" s="396" t="s">
        <v>411</v>
      </c>
      <c r="H26" s="397" t="s">
        <v>424</v>
      </c>
      <c r="I26" s="383" t="str">
        <f t="shared" si="0"/>
        <v>El designado por el/la Gerente de GCON Verifica cada vez que se reciben propuestas en los procesos de selección que la carta de presentación de oferta cumpla con los requisitos relacionados, evidenciando que los bienes y servicios destinados para suplir la necesidad de la entidad, son de origen licito; así como, la composición accionaria de la persona jurídica o de los integrantes del proponente plural.
Evidencia: Informe de evaluación de requisitos jurídicos.
En caso de que esta no este debidamente diligenciada se solicita al proponente la aclare o diligencie en su totalidad.</v>
      </c>
      <c r="J26" s="52" t="s">
        <v>100</v>
      </c>
      <c r="K26" s="344">
        <f>+IFERROR(VLOOKUP($J26,'10 FORMULAS'!$B$51:$C$53,2,0),"")</f>
        <v>0.25</v>
      </c>
      <c r="L26" s="344" t="str">
        <f>+IF(J26="Preventivo","Probabilidad",IF(J26="Detectivo","Probabilidad",IF(#REF!="Correctivo","Impacto","")))</f>
        <v>Probabilidad</v>
      </c>
      <c r="M26" s="345" t="s">
        <v>112</v>
      </c>
      <c r="N26" s="344">
        <f>+IFERROR(VLOOKUP($M26,'10 FORMULAS'!$B$54:$C$55,2,0),"")</f>
        <v>0.15</v>
      </c>
      <c r="O26" s="279" t="s">
        <v>102</v>
      </c>
      <c r="P26" s="279" t="s">
        <v>203</v>
      </c>
      <c r="Q26" s="279" t="s">
        <v>104</v>
      </c>
      <c r="R26" s="279" t="s">
        <v>105</v>
      </c>
      <c r="S26" s="344">
        <f t="shared" si="1"/>
        <v>0.4</v>
      </c>
      <c r="T26" s="344">
        <f t="shared" si="2"/>
        <v>0.24</v>
      </c>
      <c r="U26" s="344">
        <f>+IFERROR(C26-T26,"")</f>
        <v>0.36</v>
      </c>
      <c r="V26" s="539">
        <v>0.36</v>
      </c>
      <c r="W26" s="38"/>
      <c r="X26" s="227"/>
      <c r="Y26" s="228"/>
      <c r="Z26" s="228"/>
    </row>
    <row r="27" spans="1:26" ht="29.45" customHeight="1" x14ac:dyDescent="0.25">
      <c r="A27" s="545"/>
      <c r="B27" s="548"/>
      <c r="C27" s="530"/>
      <c r="D27" s="533"/>
      <c r="E27" s="277">
        <v>2</v>
      </c>
      <c r="F27" s="328"/>
      <c r="G27" s="385"/>
      <c r="H27" s="382"/>
      <c r="I27" s="220" t="str">
        <f t="shared" si="0"/>
        <v xml:space="preserve">  </v>
      </c>
      <c r="J27" s="193"/>
      <c r="K27" s="231" t="str">
        <f>+IFERROR(VLOOKUP($J27,'10 FORMULAS'!$B$51:$C$53,2,0),"")</f>
        <v/>
      </c>
      <c r="L27" s="231" t="e">
        <f>+IF(J27="Preventivo","Probabilidad",IF(J27="Detectivo","Probabilidad",IF(#REF!="Correctivo","Impacto","")))</f>
        <v>#REF!</v>
      </c>
      <c r="M27" s="278"/>
      <c r="N27" s="231" t="str">
        <f>+IFERROR(VLOOKUP($M27,'10 FORMULAS'!$B$54:$C$55,2,0),"")</f>
        <v/>
      </c>
      <c r="O27" s="279"/>
      <c r="P27" s="279"/>
      <c r="Q27" s="279"/>
      <c r="R27" s="279"/>
      <c r="S27" s="231" t="str">
        <f t="shared" si="1"/>
        <v/>
      </c>
      <c r="T27" s="231" t="str">
        <f>+IFERROR(U26*S27,"")</f>
        <v/>
      </c>
      <c r="U27" s="231" t="str">
        <f t="shared" si="3"/>
        <v/>
      </c>
      <c r="V27" s="540"/>
      <c r="W27" s="38"/>
      <c r="X27" s="227"/>
      <c r="Y27" s="228"/>
      <c r="Z27" s="228"/>
    </row>
    <row r="28" spans="1:26" ht="29.45" customHeight="1" x14ac:dyDescent="0.25">
      <c r="A28" s="545"/>
      <c r="B28" s="548"/>
      <c r="C28" s="530"/>
      <c r="D28" s="533"/>
      <c r="E28" s="277">
        <v>3</v>
      </c>
      <c r="F28" s="257"/>
      <c r="G28" s="193"/>
      <c r="H28" s="193"/>
      <c r="I28" s="220" t="str">
        <f t="shared" si="0"/>
        <v xml:space="preserve">  </v>
      </c>
      <c r="J28" s="193"/>
      <c r="K28" s="231" t="str">
        <f>+IFERROR(VLOOKUP($J28,'10 FORMULAS'!$B$51:$C$53,2,0),"")</f>
        <v/>
      </c>
      <c r="L28" s="231" t="e">
        <f>+IF(J28="Preventivo","Probabilidad",IF(J28="Detectivo","Probabilidad",IF(#REF!="Correctivo","Impacto","")))</f>
        <v>#REF!</v>
      </c>
      <c r="M28" s="278"/>
      <c r="N28" s="231" t="str">
        <f>+IFERROR(VLOOKUP($M28,'10 FORMULAS'!$B$54:$C$55,2,0),"")</f>
        <v/>
      </c>
      <c r="O28" s="279"/>
      <c r="P28" s="279"/>
      <c r="Q28" s="279"/>
      <c r="R28" s="279"/>
      <c r="S28" s="231" t="str">
        <f t="shared" si="1"/>
        <v/>
      </c>
      <c r="T28" s="231" t="str">
        <f t="shared" si="2"/>
        <v/>
      </c>
      <c r="U28" s="231" t="str">
        <f t="shared" si="3"/>
        <v/>
      </c>
      <c r="V28" s="540"/>
      <c r="W28" s="38"/>
      <c r="X28" s="227"/>
      <c r="Y28" s="228"/>
      <c r="Z28" s="228"/>
    </row>
    <row r="29" spans="1:26" ht="29.45" customHeight="1" x14ac:dyDescent="0.25">
      <c r="A29" s="545"/>
      <c r="B29" s="548"/>
      <c r="C29" s="530"/>
      <c r="D29" s="533"/>
      <c r="E29" s="277">
        <v>4</v>
      </c>
      <c r="F29" s="257"/>
      <c r="G29" s="193"/>
      <c r="H29" s="193"/>
      <c r="I29" s="220" t="str">
        <f t="shared" si="0"/>
        <v xml:space="preserve">  </v>
      </c>
      <c r="J29" s="193"/>
      <c r="K29" s="231" t="str">
        <f>+IFERROR(VLOOKUP($J29,'10 FORMULAS'!$B$51:$C$53,2,0),"")</f>
        <v/>
      </c>
      <c r="L29" s="231" t="e">
        <f>+IF(J29="Preventivo","Probabilidad",IF(J29="Detectivo","Probabilidad",IF(#REF!="Correctivo","Impacto","")))</f>
        <v>#REF!</v>
      </c>
      <c r="M29" s="278"/>
      <c r="N29" s="231" t="str">
        <f>+IFERROR(VLOOKUP($M29,'10 FORMULAS'!$B$54:$C$55,2,0),"")</f>
        <v/>
      </c>
      <c r="O29" s="279"/>
      <c r="P29" s="279"/>
      <c r="Q29" s="279"/>
      <c r="R29" s="279"/>
      <c r="S29" s="231" t="str">
        <f t="shared" si="1"/>
        <v/>
      </c>
      <c r="T29" s="231" t="str">
        <f t="shared" si="2"/>
        <v/>
      </c>
      <c r="U29" s="231" t="str">
        <f t="shared" si="3"/>
        <v/>
      </c>
      <c r="V29" s="540"/>
      <c r="W29" s="38"/>
      <c r="X29" s="227"/>
      <c r="Y29" s="228"/>
      <c r="Z29" s="228"/>
    </row>
    <row r="30" spans="1:26" ht="29.45" customHeight="1" x14ac:dyDescent="0.25">
      <c r="A30" s="545"/>
      <c r="B30" s="548"/>
      <c r="C30" s="530"/>
      <c r="D30" s="533"/>
      <c r="E30" s="277">
        <v>5</v>
      </c>
      <c r="F30" s="257"/>
      <c r="G30" s="193"/>
      <c r="H30" s="193"/>
      <c r="I30" s="220" t="str">
        <f t="shared" si="0"/>
        <v xml:space="preserve">  </v>
      </c>
      <c r="J30" s="193"/>
      <c r="K30" s="231" t="str">
        <f>+IFERROR(VLOOKUP($J30,'10 FORMULAS'!$B$51:$C$53,2,0),"")</f>
        <v/>
      </c>
      <c r="L30" s="231" t="e">
        <f>+IF(J30="Preventivo","Probabilidad",IF(J30="Detectivo","Probabilidad",IF(#REF!="Correctivo","Impacto","")))</f>
        <v>#REF!</v>
      </c>
      <c r="M30" s="278"/>
      <c r="N30" s="231" t="str">
        <f>+IFERROR(VLOOKUP($M30,'10 FORMULAS'!$B$54:$C$55,2,0),"")</f>
        <v/>
      </c>
      <c r="O30" s="279"/>
      <c r="P30" s="279"/>
      <c r="Q30" s="279"/>
      <c r="R30" s="279"/>
      <c r="S30" s="231" t="str">
        <f t="shared" si="1"/>
        <v/>
      </c>
      <c r="T30" s="231" t="str">
        <f t="shared" si="2"/>
        <v/>
      </c>
      <c r="U30" s="231" t="str">
        <f t="shared" si="3"/>
        <v/>
      </c>
      <c r="V30" s="540"/>
      <c r="W30" s="38"/>
      <c r="X30" s="227"/>
      <c r="Y30" s="228"/>
      <c r="Z30" s="228"/>
    </row>
    <row r="31" spans="1:26" ht="29.45" customHeight="1" thickBot="1" x14ac:dyDescent="0.3">
      <c r="A31" s="546"/>
      <c r="B31" s="549"/>
      <c r="C31" s="531"/>
      <c r="D31" s="534"/>
      <c r="E31" s="280">
        <v>6</v>
      </c>
      <c r="F31" s="260"/>
      <c r="G31" s="194"/>
      <c r="H31" s="194"/>
      <c r="I31" s="347" t="str">
        <f t="shared" si="0"/>
        <v xml:space="preserve">  </v>
      </c>
      <c r="J31" s="194"/>
      <c r="K31" s="348" t="str">
        <f>+IFERROR(VLOOKUP($J31,'10 FORMULAS'!$B$51:$C$53,2,0),"")</f>
        <v/>
      </c>
      <c r="L31" s="348" t="e">
        <f>+IF(J31="Preventivo","Probabilidad",IF(J31="Detectivo","Probabilidad",IF(#REF!="Correctivo","Impacto","")))</f>
        <v>#REF!</v>
      </c>
      <c r="M31" s="349"/>
      <c r="N31" s="348" t="str">
        <f>+IFERROR(VLOOKUP($M31,'10 FORMULAS'!$B$54:$C$55,2,0),"")</f>
        <v/>
      </c>
      <c r="O31" s="350"/>
      <c r="P31" s="350"/>
      <c r="Q31" s="350"/>
      <c r="R31" s="350"/>
      <c r="S31" s="348" t="str">
        <f t="shared" si="1"/>
        <v/>
      </c>
      <c r="T31" s="348" t="str">
        <f t="shared" si="2"/>
        <v/>
      </c>
      <c r="U31" s="348" t="str">
        <f t="shared" si="3"/>
        <v/>
      </c>
      <c r="V31" s="541"/>
      <c r="W31" s="38"/>
    </row>
    <row r="32" spans="1:26" ht="29.45" customHeight="1" x14ac:dyDescent="0.25">
      <c r="A32" s="550" t="str">
        <f>'2 CONTEXTO E IDENTIFICACIÓN'!A13</f>
        <v>R5</v>
      </c>
      <c r="B32" s="551" t="str">
        <f>+'2 CONTEXTO E IDENTIFICACIÓN'!J13</f>
        <v>Posibilidad de afectación económica y reputacional por Soborno entrante al aceptar o solicitar una ventaja indebida en la  evaluación de los procesos de selección para la contratación de bienes y servicios de la Entidad, a causa de a causa del direccionamiento y/o favorecimiento de la contratación hacia un proponente específico.</v>
      </c>
      <c r="C32" s="538">
        <f>+'3 PROBABIL E IMPACTO INHERENTE'!E13</f>
        <v>0.6</v>
      </c>
      <c r="D32" s="536">
        <f>+'3 PROBABIL E IMPACTO INHERENTE'!M13</f>
        <v>0.8</v>
      </c>
      <c r="E32" s="281">
        <v>1</v>
      </c>
      <c r="F32" s="384" t="s">
        <v>401</v>
      </c>
      <c r="G32" s="384" t="s">
        <v>411</v>
      </c>
      <c r="H32" s="384" t="s">
        <v>425</v>
      </c>
      <c r="I32" s="386" t="str">
        <f t="shared" si="0"/>
        <v>El designado por el/la Gerente de GCON Verifica mensualmente el cumplimiento de los requisitos legales y procedimentales durante el proceso de selección, garantizando que en cada proceso de seleccion se establezca y se respete el término para la presentación de observaciones por parte de los oferentes y terceros interesados. Como evidencia se cuenta con el actas de evaluación por cada proceso selectivo. 
En caso de evidenciar algún tipo de anormalidad durante la evaluación de las ofertas, el ordenador del gasto podrá separarse de esta y dará cumplimiento a lo establecido en el estatuto de contratación para estos casos.</v>
      </c>
      <c r="J32" s="253" t="s">
        <v>100</v>
      </c>
      <c r="K32" s="338">
        <f>+IFERROR(VLOOKUP($J32,'10 FORMULAS'!$B$51:$C$53,2,0),"")</f>
        <v>0.25</v>
      </c>
      <c r="L32" s="338" t="str">
        <f>+IF(J32="Preventivo","Probabilidad",IF(J32="Detectivo","Probabilidad",IF(#REF!="Correctivo","Impacto","")))</f>
        <v>Probabilidad</v>
      </c>
      <c r="M32" s="339" t="s">
        <v>112</v>
      </c>
      <c r="N32" s="338">
        <f>+IFERROR(VLOOKUP($M32,'10 FORMULAS'!$B$54:$C$55,2,0),"")</f>
        <v>0.15</v>
      </c>
      <c r="O32" s="346" t="s">
        <v>102</v>
      </c>
      <c r="P32" s="346" t="s">
        <v>203</v>
      </c>
      <c r="Q32" s="346" t="s">
        <v>104</v>
      </c>
      <c r="R32" s="346" t="s">
        <v>105</v>
      </c>
      <c r="S32" s="338">
        <f t="shared" si="1"/>
        <v>0.4</v>
      </c>
      <c r="T32" s="338">
        <f t="shared" si="2"/>
        <v>0.24</v>
      </c>
      <c r="U32" s="338">
        <f>+IFERROR(C32-T32,"")</f>
        <v>0.36</v>
      </c>
      <c r="V32" s="526">
        <v>0.26</v>
      </c>
      <c r="W32" s="38"/>
      <c r="X32" s="227"/>
      <c r="Y32" s="228"/>
      <c r="Z32" s="228"/>
    </row>
    <row r="33" spans="1:26" ht="29.45" customHeight="1" x14ac:dyDescent="0.25">
      <c r="A33" s="550"/>
      <c r="B33" s="551"/>
      <c r="C33" s="538"/>
      <c r="D33" s="536"/>
      <c r="E33" s="277">
        <v>2</v>
      </c>
      <c r="F33" s="328" t="s">
        <v>426</v>
      </c>
      <c r="G33" s="328" t="s">
        <v>427</v>
      </c>
      <c r="H33" s="328" t="s">
        <v>438</v>
      </c>
      <c r="I33" s="220" t="str">
        <f t="shared" si="0"/>
        <v>El designado por el/la Gerente de GCON debe verificar que exista coherencia y trazabilidad contractual, cada vez que se adelante un proceso selecitvo en relacion con la necesidad, objeto, criterios y oferta selecionada. 
Como evidencia se cuenta con la publicacion de los pliegos de condiciones y estudios previos por cada proceso</v>
      </c>
      <c r="J33" s="193" t="s">
        <v>100</v>
      </c>
      <c r="K33" s="231">
        <f>+IFERROR(VLOOKUP($J33,'10 FORMULAS'!$B$51:$C$53,2,0),"")</f>
        <v>0.25</v>
      </c>
      <c r="L33" s="231" t="str">
        <f>+IF(J33="Preventivo","Probabilidad",IF(J33="Detectivo","Probabilidad",IF(#REF!="Correctivo","Impacto","")))</f>
        <v>Probabilidad</v>
      </c>
      <c r="M33" s="278" t="s">
        <v>112</v>
      </c>
      <c r="N33" s="231">
        <f>+IFERROR(VLOOKUP($M33,'10 FORMULAS'!$B$54:$C$55,2,0),"")</f>
        <v>0.15</v>
      </c>
      <c r="O33" s="279" t="s">
        <v>102</v>
      </c>
      <c r="P33" s="279" t="s">
        <v>307</v>
      </c>
      <c r="Q33" s="279" t="s">
        <v>104</v>
      </c>
      <c r="R33" s="279" t="s">
        <v>105</v>
      </c>
      <c r="S33" s="231">
        <f t="shared" si="1"/>
        <v>0.4</v>
      </c>
      <c r="T33" s="231">
        <f>+IFERROR(U32*S33,"")</f>
        <v>0.14399999999999999</v>
      </c>
      <c r="U33" s="231">
        <f t="shared" si="3"/>
        <v>0.25600000000000001</v>
      </c>
      <c r="V33" s="526"/>
      <c r="W33" s="38"/>
      <c r="X33" s="227"/>
      <c r="Y33" s="228"/>
      <c r="Z33" s="228"/>
    </row>
    <row r="34" spans="1:26" ht="29.45" customHeight="1" x14ac:dyDescent="0.25">
      <c r="A34" s="550"/>
      <c r="B34" s="551"/>
      <c r="C34" s="538"/>
      <c r="D34" s="536"/>
      <c r="E34" s="277">
        <v>3</v>
      </c>
      <c r="F34" s="256"/>
      <c r="G34" s="253"/>
      <c r="H34" s="253"/>
      <c r="I34" s="337" t="str">
        <f t="shared" si="0"/>
        <v xml:space="preserve">  </v>
      </c>
      <c r="J34" s="193"/>
      <c r="K34" s="231" t="str">
        <f>+IFERROR(VLOOKUP($J34,'10 FORMULAS'!$B$51:$C$53,2,0),"")</f>
        <v/>
      </c>
      <c r="L34" s="231" t="e">
        <f>+IF(J34="Preventivo","Probabilidad",IF(J34="Detectivo","Probabilidad",IF(#REF!="Correctivo","Impacto","")))</f>
        <v>#REF!</v>
      </c>
      <c r="M34" s="278"/>
      <c r="N34" s="231" t="str">
        <f>+IFERROR(VLOOKUP($M34,'10 FORMULAS'!$B$54:$C$55,2,0),"")</f>
        <v/>
      </c>
      <c r="O34" s="279"/>
      <c r="P34" s="279"/>
      <c r="Q34" s="279"/>
      <c r="R34" s="279"/>
      <c r="S34" s="231" t="str">
        <f t="shared" si="1"/>
        <v/>
      </c>
      <c r="T34" s="231" t="str">
        <f t="shared" si="2"/>
        <v/>
      </c>
      <c r="U34" s="231" t="str">
        <f t="shared" si="3"/>
        <v/>
      </c>
      <c r="V34" s="526"/>
      <c r="W34" s="38"/>
      <c r="X34" s="227"/>
      <c r="Y34" s="228"/>
      <c r="Z34" s="228"/>
    </row>
    <row r="35" spans="1:26" ht="29.45" customHeight="1" x14ac:dyDescent="0.25">
      <c r="A35" s="545"/>
      <c r="B35" s="548"/>
      <c r="C35" s="530"/>
      <c r="D35" s="533"/>
      <c r="E35" s="277">
        <v>4</v>
      </c>
      <c r="F35" s="257"/>
      <c r="G35" s="193"/>
      <c r="H35" s="193"/>
      <c r="I35" s="220" t="str">
        <f t="shared" si="0"/>
        <v xml:space="preserve">  </v>
      </c>
      <c r="J35" s="193"/>
      <c r="K35" s="231" t="str">
        <f>+IFERROR(VLOOKUP($J35,'10 FORMULAS'!$B$51:$C$53,2,0),"")</f>
        <v/>
      </c>
      <c r="L35" s="231" t="e">
        <f>+IF(J35="Preventivo","Probabilidad",IF(J35="Detectivo","Probabilidad",IF(#REF!="Correctivo","Impacto","")))</f>
        <v>#REF!</v>
      </c>
      <c r="M35" s="278"/>
      <c r="N35" s="231" t="str">
        <f>+IFERROR(VLOOKUP($M35,'10 FORMULAS'!$B$54:$C$55,2,0),"")</f>
        <v/>
      </c>
      <c r="O35" s="279"/>
      <c r="P35" s="279"/>
      <c r="Q35" s="279"/>
      <c r="R35" s="279"/>
      <c r="S35" s="231" t="str">
        <f t="shared" si="1"/>
        <v/>
      </c>
      <c r="T35" s="231" t="str">
        <f t="shared" si="2"/>
        <v/>
      </c>
      <c r="U35" s="231" t="str">
        <f t="shared" si="3"/>
        <v/>
      </c>
      <c r="V35" s="527"/>
      <c r="W35" s="38"/>
      <c r="X35" s="227"/>
      <c r="Y35" s="228"/>
      <c r="Z35" s="228"/>
    </row>
    <row r="36" spans="1:26" ht="29.45" customHeight="1" x14ac:dyDescent="0.25">
      <c r="A36" s="545"/>
      <c r="B36" s="548"/>
      <c r="C36" s="530"/>
      <c r="D36" s="533"/>
      <c r="E36" s="277">
        <v>5</v>
      </c>
      <c r="F36" s="257"/>
      <c r="G36" s="193"/>
      <c r="H36" s="193"/>
      <c r="I36" s="220" t="str">
        <f t="shared" si="0"/>
        <v xml:space="preserve">  </v>
      </c>
      <c r="J36" s="193"/>
      <c r="K36" s="231" t="str">
        <f>+IFERROR(VLOOKUP($J36,'10 FORMULAS'!$B$51:$C$53,2,0),"")</f>
        <v/>
      </c>
      <c r="L36" s="231" t="e">
        <f>+IF(J36="Preventivo","Probabilidad",IF(J36="Detectivo","Probabilidad",IF(#REF!="Correctivo","Impacto","")))</f>
        <v>#REF!</v>
      </c>
      <c r="M36" s="278"/>
      <c r="N36" s="231" t="str">
        <f>+IFERROR(VLOOKUP($M36,'10 FORMULAS'!$B$54:$C$55,2,0),"")</f>
        <v/>
      </c>
      <c r="O36" s="279"/>
      <c r="P36" s="279"/>
      <c r="Q36" s="279"/>
      <c r="R36" s="279"/>
      <c r="S36" s="231" t="str">
        <f t="shared" si="1"/>
        <v/>
      </c>
      <c r="T36" s="231" t="str">
        <f t="shared" si="2"/>
        <v/>
      </c>
      <c r="U36" s="231" t="str">
        <f t="shared" si="3"/>
        <v/>
      </c>
      <c r="V36" s="527"/>
      <c r="W36" s="38"/>
      <c r="X36" s="227"/>
      <c r="Y36" s="228"/>
      <c r="Z36" s="228"/>
    </row>
    <row r="37" spans="1:26" ht="29.45" customHeight="1" thickBot="1" x14ac:dyDescent="0.3">
      <c r="A37" s="546"/>
      <c r="B37" s="549"/>
      <c r="C37" s="531"/>
      <c r="D37" s="534"/>
      <c r="E37" s="277">
        <v>6</v>
      </c>
      <c r="F37" s="260"/>
      <c r="G37" s="194"/>
      <c r="H37" s="194"/>
      <c r="I37" s="347" t="str">
        <f t="shared" si="0"/>
        <v xml:space="preserve">  </v>
      </c>
      <c r="J37" s="194"/>
      <c r="K37" s="348" t="str">
        <f>+IFERROR(VLOOKUP($J37,'10 FORMULAS'!$B$51:$C$53,2,0),"")</f>
        <v/>
      </c>
      <c r="L37" s="348" t="e">
        <f>+IF(J37="Preventivo","Probabilidad",IF(J37="Detectivo","Probabilidad",IF(#REF!="Correctivo","Impacto","")))</f>
        <v>#REF!</v>
      </c>
      <c r="M37" s="349"/>
      <c r="N37" s="348" t="str">
        <f>+IFERROR(VLOOKUP($M37,'10 FORMULAS'!$B$54:$C$55,2,0),"")</f>
        <v/>
      </c>
      <c r="O37" s="350"/>
      <c r="P37" s="350"/>
      <c r="Q37" s="350"/>
      <c r="R37" s="350"/>
      <c r="S37" s="348" t="str">
        <f t="shared" si="1"/>
        <v/>
      </c>
      <c r="T37" s="348" t="str">
        <f t="shared" si="2"/>
        <v/>
      </c>
      <c r="U37" s="348" t="str">
        <f t="shared" si="3"/>
        <v/>
      </c>
      <c r="V37" s="528"/>
      <c r="W37" s="38"/>
    </row>
    <row r="38" spans="1:26" ht="29.45" customHeight="1" x14ac:dyDescent="0.25">
      <c r="A38" s="544" t="str">
        <f>'2 CONTEXTO E IDENTIFICACIÓN'!A14</f>
        <v>R6</v>
      </c>
      <c r="B38" s="547" t="str">
        <f>+'2 CONTEXTO E IDENTIFICACIÓN'!J14</f>
        <v xml:space="preserve"> por a causa de </v>
      </c>
      <c r="C38" s="529" t="str">
        <f>+'3 PROBABIL E IMPACTO INHERENTE'!E14</f>
        <v/>
      </c>
      <c r="D38" s="532" t="str">
        <f>+'3 PROBABIL E IMPACTO INHERENTE'!M14</f>
        <v/>
      </c>
      <c r="E38" s="277">
        <v>1</v>
      </c>
      <c r="F38" s="351"/>
      <c r="G38" s="342"/>
      <c r="H38" s="52"/>
      <c r="I38" s="337" t="str">
        <f t="shared" si="0"/>
        <v xml:space="preserve">  </v>
      </c>
      <c r="J38" s="253"/>
      <c r="K38" s="338" t="str">
        <f>+IFERROR(VLOOKUP($J38,'10 FORMULAS'!$B$51:$C$53,2,0),"")</f>
        <v/>
      </c>
      <c r="L38" s="338" t="e">
        <f>+IF(J38="Preventivo","Probabilidad",IF(J38="Detectivo","Probabilidad",IF(#REF!="Correctivo","Impacto","")))</f>
        <v>#REF!</v>
      </c>
      <c r="M38" s="339"/>
      <c r="N38" s="338" t="str">
        <f>+IFERROR(VLOOKUP($M38,'10 FORMULAS'!$B$54:$C$55,2,0),"")</f>
        <v/>
      </c>
      <c r="O38" s="340"/>
      <c r="P38" s="340"/>
      <c r="Q38" s="340"/>
      <c r="R38" s="340"/>
      <c r="S38" s="338" t="str">
        <f t="shared" si="1"/>
        <v/>
      </c>
      <c r="T38" s="338" t="str">
        <f t="shared" si="2"/>
        <v/>
      </c>
      <c r="U38" s="338" t="str">
        <f t="shared" si="3"/>
        <v/>
      </c>
      <c r="V38" s="525"/>
      <c r="W38" s="38"/>
      <c r="X38" s="227"/>
      <c r="Y38" s="228"/>
      <c r="Z38" s="228"/>
    </row>
    <row r="39" spans="1:26" ht="29.45" customHeight="1" x14ac:dyDescent="0.25">
      <c r="A39" s="550"/>
      <c r="B39" s="551"/>
      <c r="C39" s="538"/>
      <c r="D39" s="536"/>
      <c r="E39" s="277">
        <v>2</v>
      </c>
      <c r="F39" s="256"/>
      <c r="G39" s="253"/>
      <c r="H39" s="253"/>
      <c r="I39" s="220" t="str">
        <f t="shared" si="0"/>
        <v xml:space="preserve">  </v>
      </c>
      <c r="J39" s="193"/>
      <c r="K39" s="231" t="str">
        <f>+IFERROR(VLOOKUP($J39,'10 FORMULAS'!$B$51:$C$53,2,0),"")</f>
        <v/>
      </c>
      <c r="L39" s="231" t="e">
        <f>+IF(J39="Preventivo","Probabilidad",IF(J39="Detectivo","Probabilidad",IF(#REF!="Correctivo","Impacto","")))</f>
        <v>#REF!</v>
      </c>
      <c r="M39" s="278"/>
      <c r="N39" s="231" t="str">
        <f>+IFERROR(VLOOKUP($M39,'10 FORMULAS'!$B$54:$C$55,2,0),"")</f>
        <v/>
      </c>
      <c r="O39" s="279"/>
      <c r="P39" s="279"/>
      <c r="Q39" s="279"/>
      <c r="R39" s="279"/>
      <c r="S39" s="231" t="str">
        <f t="shared" si="1"/>
        <v/>
      </c>
      <c r="T39" s="231" t="str">
        <f t="shared" si="2"/>
        <v/>
      </c>
      <c r="U39" s="231" t="str">
        <f t="shared" si="3"/>
        <v/>
      </c>
      <c r="V39" s="526"/>
      <c r="W39" s="38"/>
      <c r="X39" s="227"/>
      <c r="Y39" s="228"/>
      <c r="Z39" s="228"/>
    </row>
    <row r="40" spans="1:26" ht="29.45" customHeight="1" x14ac:dyDescent="0.25">
      <c r="A40" s="550"/>
      <c r="B40" s="551"/>
      <c r="C40" s="538"/>
      <c r="D40" s="536"/>
      <c r="E40" s="277">
        <v>3</v>
      </c>
      <c r="F40" s="256"/>
      <c r="G40" s="253"/>
      <c r="H40" s="253"/>
      <c r="I40" s="220" t="str">
        <f t="shared" si="0"/>
        <v xml:space="preserve">  </v>
      </c>
      <c r="J40" s="193"/>
      <c r="K40" s="231" t="str">
        <f>+IFERROR(VLOOKUP($J40,'10 FORMULAS'!$B$51:$C$53,2,0),"")</f>
        <v/>
      </c>
      <c r="L40" s="231" t="e">
        <f>+IF(J40="Preventivo","Probabilidad",IF(J40="Detectivo","Probabilidad",IF(#REF!="Correctivo","Impacto","")))</f>
        <v>#REF!</v>
      </c>
      <c r="M40" s="278"/>
      <c r="N40" s="231" t="str">
        <f>+IFERROR(VLOOKUP($M40,'10 FORMULAS'!$B$54:$C$55,2,0),"")</f>
        <v/>
      </c>
      <c r="O40" s="279"/>
      <c r="P40" s="279"/>
      <c r="Q40" s="279"/>
      <c r="R40" s="279"/>
      <c r="S40" s="231" t="str">
        <f t="shared" ref="S40:S71" si="4">+IFERROR($K40+$N40,"")</f>
        <v/>
      </c>
      <c r="T40" s="231" t="str">
        <f t="shared" si="2"/>
        <v/>
      </c>
      <c r="U40" s="231" t="str">
        <f t="shared" si="3"/>
        <v/>
      </c>
      <c r="V40" s="526"/>
      <c r="W40" s="38"/>
      <c r="X40" s="227"/>
      <c r="Y40" s="228"/>
      <c r="Z40" s="228"/>
    </row>
    <row r="41" spans="1:26" ht="29.45" customHeight="1" x14ac:dyDescent="0.25">
      <c r="A41" s="545"/>
      <c r="B41" s="548"/>
      <c r="C41" s="530"/>
      <c r="D41" s="533"/>
      <c r="E41" s="277">
        <v>4</v>
      </c>
      <c r="F41" s="257"/>
      <c r="G41" s="193"/>
      <c r="H41" s="193"/>
      <c r="I41" s="220" t="str">
        <f t="shared" si="0"/>
        <v xml:space="preserve">  </v>
      </c>
      <c r="J41" s="193"/>
      <c r="K41" s="231" t="str">
        <f>+IFERROR(VLOOKUP($J41,'10 FORMULAS'!$B$51:$C$53,2,0),"")</f>
        <v/>
      </c>
      <c r="L41" s="231" t="e">
        <f>+IF(J41="Preventivo","Probabilidad",IF(J41="Detectivo","Probabilidad",IF(#REF!="Correctivo","Impacto","")))</f>
        <v>#REF!</v>
      </c>
      <c r="M41" s="278"/>
      <c r="N41" s="231" t="str">
        <f>+IFERROR(VLOOKUP($M41,'10 FORMULAS'!$B$54:$C$55,2,0),"")</f>
        <v/>
      </c>
      <c r="O41" s="279"/>
      <c r="P41" s="279"/>
      <c r="Q41" s="279"/>
      <c r="R41" s="279"/>
      <c r="S41" s="231" t="str">
        <f t="shared" si="4"/>
        <v/>
      </c>
      <c r="T41" s="231" t="str">
        <f t="shared" si="2"/>
        <v/>
      </c>
      <c r="U41" s="231" t="str">
        <f t="shared" si="3"/>
        <v/>
      </c>
      <c r="V41" s="527"/>
      <c r="W41" s="38"/>
      <c r="X41" s="227"/>
      <c r="Y41" s="228"/>
      <c r="Z41" s="228"/>
    </row>
    <row r="42" spans="1:26" ht="29.45" customHeight="1" x14ac:dyDescent="0.25">
      <c r="A42" s="545"/>
      <c r="B42" s="548"/>
      <c r="C42" s="530"/>
      <c r="D42" s="533"/>
      <c r="E42" s="277">
        <v>5</v>
      </c>
      <c r="F42" s="257"/>
      <c r="G42" s="193"/>
      <c r="H42" s="193"/>
      <c r="I42" s="220" t="str">
        <f t="shared" si="0"/>
        <v xml:space="preserve">  </v>
      </c>
      <c r="J42" s="193"/>
      <c r="K42" s="231" t="str">
        <f>+IFERROR(VLOOKUP($J42,'10 FORMULAS'!$B$51:$C$53,2,0),"")</f>
        <v/>
      </c>
      <c r="L42" s="231" t="e">
        <f>+IF(J42="Preventivo","Probabilidad",IF(J42="Detectivo","Probabilidad",IF(#REF!="Correctivo","Impacto","")))</f>
        <v>#REF!</v>
      </c>
      <c r="M42" s="278"/>
      <c r="N42" s="231" t="str">
        <f>+IFERROR(VLOOKUP($M42,'10 FORMULAS'!$B$54:$C$55,2,0),"")</f>
        <v/>
      </c>
      <c r="O42" s="279"/>
      <c r="P42" s="279"/>
      <c r="Q42" s="279"/>
      <c r="R42" s="279"/>
      <c r="S42" s="231" t="str">
        <f t="shared" si="4"/>
        <v/>
      </c>
      <c r="T42" s="231" t="str">
        <f t="shared" si="2"/>
        <v/>
      </c>
      <c r="U42" s="231" t="str">
        <f t="shared" si="3"/>
        <v/>
      </c>
      <c r="V42" s="527"/>
      <c r="W42" s="38"/>
      <c r="X42" s="227"/>
      <c r="Y42" s="228"/>
      <c r="Z42" s="228"/>
    </row>
    <row r="43" spans="1:26" ht="29.45" customHeight="1" thickBot="1" x14ac:dyDescent="0.3">
      <c r="A43" s="546"/>
      <c r="B43" s="549"/>
      <c r="C43" s="531"/>
      <c r="D43" s="534"/>
      <c r="E43" s="280">
        <v>6</v>
      </c>
      <c r="F43" s="260"/>
      <c r="G43" s="194"/>
      <c r="H43" s="194"/>
      <c r="I43" s="220" t="str">
        <f t="shared" si="0"/>
        <v xml:space="preserve">  </v>
      </c>
      <c r="J43" s="193"/>
      <c r="K43" s="231" t="str">
        <f>+IFERROR(VLOOKUP($J43,'10 FORMULAS'!$B$51:$C$53,2,0),"")</f>
        <v/>
      </c>
      <c r="L43" s="231" t="e">
        <f>+IF(J43="Preventivo","Probabilidad",IF(J43="Detectivo","Probabilidad",IF(#REF!="Correctivo","Impacto","")))</f>
        <v>#REF!</v>
      </c>
      <c r="M43" s="278"/>
      <c r="N43" s="231" t="str">
        <f>+IFERROR(VLOOKUP($M43,'10 FORMULAS'!$B$54:$C$55,2,0),"")</f>
        <v/>
      </c>
      <c r="O43" s="279"/>
      <c r="P43" s="279"/>
      <c r="Q43" s="279"/>
      <c r="R43" s="279"/>
      <c r="S43" s="231" t="str">
        <f t="shared" si="4"/>
        <v/>
      </c>
      <c r="T43" s="231" t="str">
        <f t="shared" si="2"/>
        <v/>
      </c>
      <c r="U43" s="231" t="str">
        <f t="shared" si="3"/>
        <v/>
      </c>
      <c r="V43" s="528"/>
      <c r="W43" s="38"/>
    </row>
    <row r="44" spans="1:26" ht="29.45" customHeight="1" x14ac:dyDescent="0.25">
      <c r="A44" s="544" t="str">
        <f>'2 CONTEXTO E IDENTIFICACIÓN'!A15</f>
        <v>R7</v>
      </c>
      <c r="B44" s="547" t="str">
        <f>+'2 CONTEXTO E IDENTIFICACIÓN'!J15</f>
        <v xml:space="preserve"> por a causa de </v>
      </c>
      <c r="C44" s="529" t="str">
        <f>+'3 PROBABIL E IMPACTO INHERENTE'!E15</f>
        <v/>
      </c>
      <c r="D44" s="532" t="str">
        <f>+'3 PROBABIL E IMPACTO INHERENTE'!M15</f>
        <v/>
      </c>
      <c r="E44" s="281">
        <v>1</v>
      </c>
      <c r="F44" s="258"/>
      <c r="G44" s="52"/>
      <c r="H44" s="52"/>
      <c r="I44" s="220" t="str">
        <f t="shared" si="0"/>
        <v xml:space="preserve">  </v>
      </c>
      <c r="J44" s="193"/>
      <c r="K44" s="231" t="str">
        <f>+IFERROR(VLOOKUP($J44,'10 FORMULAS'!$B$51:$C$53,2,0),"")</f>
        <v/>
      </c>
      <c r="L44" s="231" t="e">
        <f>+IF(J44="Preventivo","Probabilidad",IF(J44="Detectivo","Probabilidad",IF(#REF!="Correctivo","Impacto","")))</f>
        <v>#REF!</v>
      </c>
      <c r="M44" s="278"/>
      <c r="N44" s="231" t="str">
        <f>+IFERROR(VLOOKUP($M44,'10 FORMULAS'!$B$54:$C$55,2,0),"")</f>
        <v/>
      </c>
      <c r="O44" s="279"/>
      <c r="P44" s="279"/>
      <c r="Q44" s="279"/>
      <c r="R44" s="279"/>
      <c r="S44" s="231" t="str">
        <f t="shared" si="4"/>
        <v/>
      </c>
      <c r="T44" s="231" t="str">
        <f t="shared" si="2"/>
        <v/>
      </c>
      <c r="U44" s="231" t="str">
        <f t="shared" si="3"/>
        <v/>
      </c>
      <c r="V44" s="525"/>
      <c r="W44" s="38"/>
      <c r="X44" s="227"/>
      <c r="Y44" s="228"/>
      <c r="Z44" s="228"/>
    </row>
    <row r="45" spans="1:26" ht="29.45" customHeight="1" x14ac:dyDescent="0.25">
      <c r="A45" s="545"/>
      <c r="B45" s="548"/>
      <c r="C45" s="530"/>
      <c r="D45" s="533"/>
      <c r="E45" s="277">
        <v>2</v>
      </c>
      <c r="F45" s="257"/>
      <c r="G45" s="193"/>
      <c r="H45" s="193"/>
      <c r="I45" s="220" t="str">
        <f t="shared" si="0"/>
        <v xml:space="preserve">  </v>
      </c>
      <c r="J45" s="193"/>
      <c r="K45" s="231" t="str">
        <f>+IFERROR(VLOOKUP($J45,'10 FORMULAS'!$B$51:$C$53,2,0),"")</f>
        <v/>
      </c>
      <c r="L45" s="231" t="e">
        <f>+IF(J45="Preventivo","Probabilidad",IF(J45="Detectivo","Probabilidad",IF(#REF!="Correctivo","Impacto","")))</f>
        <v>#REF!</v>
      </c>
      <c r="M45" s="278"/>
      <c r="N45" s="231" t="str">
        <f>+IFERROR(VLOOKUP($M45,'10 FORMULAS'!$B$54:$C$55,2,0),"")</f>
        <v/>
      </c>
      <c r="O45" s="279"/>
      <c r="P45" s="279"/>
      <c r="Q45" s="279"/>
      <c r="R45" s="279"/>
      <c r="S45" s="231" t="str">
        <f t="shared" si="4"/>
        <v/>
      </c>
      <c r="T45" s="231" t="str">
        <f t="shared" si="2"/>
        <v/>
      </c>
      <c r="U45" s="231" t="str">
        <f t="shared" si="3"/>
        <v/>
      </c>
      <c r="V45" s="527"/>
      <c r="W45" s="38"/>
      <c r="X45" s="227"/>
      <c r="Y45" s="228"/>
      <c r="Z45" s="228"/>
    </row>
    <row r="46" spans="1:26" ht="29.45" customHeight="1" x14ac:dyDescent="0.25">
      <c r="A46" s="545"/>
      <c r="B46" s="548"/>
      <c r="C46" s="530"/>
      <c r="D46" s="533"/>
      <c r="E46" s="277">
        <v>3</v>
      </c>
      <c r="F46" s="257"/>
      <c r="G46" s="193"/>
      <c r="H46" s="193"/>
      <c r="I46" s="220" t="str">
        <f t="shared" si="0"/>
        <v xml:space="preserve">  </v>
      </c>
      <c r="J46" s="193"/>
      <c r="K46" s="231" t="str">
        <f>+IFERROR(VLOOKUP($J46,'10 FORMULAS'!$B$51:$C$53,2,0),"")</f>
        <v/>
      </c>
      <c r="L46" s="231" t="e">
        <f>+IF(J46="Preventivo","Probabilidad",IF(J46="Detectivo","Probabilidad",IF(#REF!="Correctivo","Impacto","")))</f>
        <v>#REF!</v>
      </c>
      <c r="M46" s="278"/>
      <c r="N46" s="231" t="str">
        <f>+IFERROR(VLOOKUP($M46,'10 FORMULAS'!$B$54:$C$55,2,0),"")</f>
        <v/>
      </c>
      <c r="O46" s="279"/>
      <c r="P46" s="279"/>
      <c r="Q46" s="279"/>
      <c r="R46" s="279"/>
      <c r="S46" s="231" t="str">
        <f t="shared" si="4"/>
        <v/>
      </c>
      <c r="T46" s="231" t="str">
        <f t="shared" si="2"/>
        <v/>
      </c>
      <c r="U46" s="231" t="str">
        <f t="shared" si="3"/>
        <v/>
      </c>
      <c r="V46" s="527"/>
      <c r="W46" s="38"/>
      <c r="X46" s="227"/>
      <c r="Y46" s="228"/>
      <c r="Z46" s="228"/>
    </row>
    <row r="47" spans="1:26" ht="29.45" customHeight="1" x14ac:dyDescent="0.25">
      <c r="A47" s="545"/>
      <c r="B47" s="548"/>
      <c r="C47" s="530"/>
      <c r="D47" s="533"/>
      <c r="E47" s="277">
        <v>4</v>
      </c>
      <c r="F47" s="257"/>
      <c r="G47" s="193"/>
      <c r="H47" s="193"/>
      <c r="I47" s="220" t="str">
        <f t="shared" si="0"/>
        <v xml:space="preserve">  </v>
      </c>
      <c r="J47" s="193"/>
      <c r="K47" s="231" t="str">
        <f>+IFERROR(VLOOKUP($J47,'10 FORMULAS'!$B$51:$C$53,2,0),"")</f>
        <v/>
      </c>
      <c r="L47" s="231" t="e">
        <f>+IF(J47="Preventivo","Probabilidad",IF(J47="Detectivo","Probabilidad",IF(#REF!="Correctivo","Impacto","")))</f>
        <v>#REF!</v>
      </c>
      <c r="M47" s="278"/>
      <c r="N47" s="231" t="str">
        <f>+IFERROR(VLOOKUP($M47,'10 FORMULAS'!$B$54:$C$55,2,0),"")</f>
        <v/>
      </c>
      <c r="O47" s="279"/>
      <c r="P47" s="279"/>
      <c r="Q47" s="279"/>
      <c r="R47" s="279"/>
      <c r="S47" s="231" t="str">
        <f t="shared" si="4"/>
        <v/>
      </c>
      <c r="T47" s="231" t="str">
        <f t="shared" si="2"/>
        <v/>
      </c>
      <c r="U47" s="231" t="str">
        <f t="shared" si="3"/>
        <v/>
      </c>
      <c r="V47" s="527"/>
      <c r="W47" s="38"/>
      <c r="X47" s="227"/>
      <c r="Y47" s="228"/>
      <c r="Z47" s="228"/>
    </row>
    <row r="48" spans="1:26" ht="29.45" customHeight="1" x14ac:dyDescent="0.25">
      <c r="A48" s="545"/>
      <c r="B48" s="548"/>
      <c r="C48" s="530"/>
      <c r="D48" s="533"/>
      <c r="E48" s="277">
        <v>5</v>
      </c>
      <c r="F48" s="257"/>
      <c r="G48" s="193"/>
      <c r="H48" s="193"/>
      <c r="I48" s="220" t="str">
        <f t="shared" si="0"/>
        <v xml:space="preserve">  </v>
      </c>
      <c r="J48" s="193"/>
      <c r="K48" s="231" t="str">
        <f>+IFERROR(VLOOKUP($J48,'10 FORMULAS'!$B$51:$C$53,2,0),"")</f>
        <v/>
      </c>
      <c r="L48" s="231" t="e">
        <f>+IF(J48="Preventivo","Probabilidad",IF(J48="Detectivo","Probabilidad",IF(#REF!="Correctivo","Impacto","")))</f>
        <v>#REF!</v>
      </c>
      <c r="M48" s="278"/>
      <c r="N48" s="231" t="str">
        <f>+IFERROR(VLOOKUP($M48,'10 FORMULAS'!$B$54:$C$55,2,0),"")</f>
        <v/>
      </c>
      <c r="O48" s="279"/>
      <c r="P48" s="279"/>
      <c r="Q48" s="279"/>
      <c r="R48" s="279"/>
      <c r="S48" s="231" t="str">
        <f t="shared" si="4"/>
        <v/>
      </c>
      <c r="T48" s="231" t="str">
        <f t="shared" si="2"/>
        <v/>
      </c>
      <c r="U48" s="231" t="str">
        <f t="shared" si="3"/>
        <v/>
      </c>
      <c r="V48" s="527"/>
      <c r="W48" s="38"/>
      <c r="X48" s="227"/>
      <c r="Y48" s="228"/>
      <c r="Z48" s="228"/>
    </row>
    <row r="49" spans="1:26" ht="29.45" customHeight="1" thickBot="1" x14ac:dyDescent="0.3">
      <c r="A49" s="546"/>
      <c r="B49" s="549"/>
      <c r="C49" s="531"/>
      <c r="D49" s="534"/>
      <c r="E49" s="280">
        <v>6</v>
      </c>
      <c r="F49" s="260"/>
      <c r="G49" s="194"/>
      <c r="H49" s="194"/>
      <c r="I49" s="220" t="str">
        <f t="shared" si="0"/>
        <v xml:space="preserve">  </v>
      </c>
      <c r="J49" s="193"/>
      <c r="K49" s="231" t="str">
        <f>+IFERROR(VLOOKUP($J49,'10 FORMULAS'!$B$51:$C$53,2,0),"")</f>
        <v/>
      </c>
      <c r="L49" s="231" t="e">
        <f>+IF(J49="Preventivo","Probabilidad",IF(J49="Detectivo","Probabilidad",IF(#REF!="Correctivo","Impacto","")))</f>
        <v>#REF!</v>
      </c>
      <c r="M49" s="278"/>
      <c r="N49" s="231" t="str">
        <f>+IFERROR(VLOOKUP($M49,'10 FORMULAS'!$B$54:$C$55,2,0),"")</f>
        <v/>
      </c>
      <c r="O49" s="279"/>
      <c r="P49" s="279"/>
      <c r="Q49" s="279"/>
      <c r="R49" s="279"/>
      <c r="S49" s="231" t="str">
        <f t="shared" si="4"/>
        <v/>
      </c>
      <c r="T49" s="231" t="str">
        <f t="shared" si="2"/>
        <v/>
      </c>
      <c r="U49" s="231" t="str">
        <f t="shared" si="3"/>
        <v/>
      </c>
      <c r="V49" s="528"/>
      <c r="W49" s="38"/>
    </row>
    <row r="50" spans="1:26" ht="29.45" customHeight="1" x14ac:dyDescent="0.25">
      <c r="A50" s="544" t="str">
        <f>'2 CONTEXTO E IDENTIFICACIÓN'!A16</f>
        <v>R8</v>
      </c>
      <c r="B50" s="547" t="str">
        <f>+'2 CONTEXTO E IDENTIFICACIÓN'!J16</f>
        <v xml:space="preserve"> por a causa de </v>
      </c>
      <c r="C50" s="529" t="str">
        <f>+'3 PROBABIL E IMPACTO INHERENTE'!E16</f>
        <v/>
      </c>
      <c r="D50" s="532" t="str">
        <f>+'3 PROBABIL E IMPACTO INHERENTE'!M16</f>
        <v/>
      </c>
      <c r="E50" s="281">
        <v>1</v>
      </c>
      <c r="F50" s="258"/>
      <c r="G50" s="52"/>
      <c r="H50" s="52"/>
      <c r="I50" s="220" t="str">
        <f t="shared" si="0"/>
        <v xml:space="preserve">  </v>
      </c>
      <c r="J50" s="193"/>
      <c r="K50" s="231" t="str">
        <f>+IFERROR(VLOOKUP($J50,'10 FORMULAS'!$B$51:$C$53,2,0),"")</f>
        <v/>
      </c>
      <c r="L50" s="231" t="e">
        <f>+IF(J50="Preventivo","Probabilidad",IF(J50="Detectivo","Probabilidad",IF(#REF!="Correctivo","Impacto","")))</f>
        <v>#REF!</v>
      </c>
      <c r="M50" s="278"/>
      <c r="N50" s="231" t="str">
        <f>+IFERROR(VLOOKUP($M50,'10 FORMULAS'!$B$54:$C$55,2,0),"")</f>
        <v/>
      </c>
      <c r="O50" s="279"/>
      <c r="P50" s="279"/>
      <c r="Q50" s="279"/>
      <c r="R50" s="279"/>
      <c r="S50" s="231" t="str">
        <f t="shared" si="4"/>
        <v/>
      </c>
      <c r="T50" s="231" t="str">
        <f t="shared" si="2"/>
        <v/>
      </c>
      <c r="U50" s="231" t="str">
        <f t="shared" si="3"/>
        <v/>
      </c>
      <c r="V50" s="525"/>
      <c r="W50" s="38"/>
      <c r="X50" s="227"/>
      <c r="Y50" s="228"/>
      <c r="Z50" s="228"/>
    </row>
    <row r="51" spans="1:26" ht="29.45" customHeight="1" x14ac:dyDescent="0.25">
      <c r="A51" s="545"/>
      <c r="B51" s="548"/>
      <c r="C51" s="530"/>
      <c r="D51" s="533"/>
      <c r="E51" s="277">
        <v>2</v>
      </c>
      <c r="F51" s="257"/>
      <c r="G51" s="193"/>
      <c r="H51" s="193"/>
      <c r="I51" s="220" t="str">
        <f t="shared" si="0"/>
        <v xml:space="preserve">  </v>
      </c>
      <c r="J51" s="193"/>
      <c r="K51" s="231" t="str">
        <f>+IFERROR(VLOOKUP($J51,'10 FORMULAS'!$B$51:$C$53,2,0),"")</f>
        <v/>
      </c>
      <c r="L51" s="231" t="e">
        <f>+IF(J51="Preventivo","Probabilidad",IF(J51="Detectivo","Probabilidad",IF(#REF!="Correctivo","Impacto","")))</f>
        <v>#REF!</v>
      </c>
      <c r="M51" s="278"/>
      <c r="N51" s="231" t="str">
        <f>+IFERROR(VLOOKUP($M51,'10 FORMULAS'!$B$54:$C$55,2,0),"")</f>
        <v/>
      </c>
      <c r="O51" s="279"/>
      <c r="P51" s="279"/>
      <c r="Q51" s="279"/>
      <c r="R51" s="279"/>
      <c r="S51" s="231" t="str">
        <f t="shared" si="4"/>
        <v/>
      </c>
      <c r="T51" s="231" t="str">
        <f t="shared" si="2"/>
        <v/>
      </c>
      <c r="U51" s="231" t="str">
        <f t="shared" si="3"/>
        <v/>
      </c>
      <c r="V51" s="527"/>
      <c r="W51" s="38"/>
      <c r="X51" s="227"/>
      <c r="Y51" s="228"/>
      <c r="Z51" s="228"/>
    </row>
    <row r="52" spans="1:26" ht="29.45" customHeight="1" x14ac:dyDescent="0.25">
      <c r="A52" s="545"/>
      <c r="B52" s="548"/>
      <c r="C52" s="530"/>
      <c r="D52" s="533"/>
      <c r="E52" s="277">
        <v>3</v>
      </c>
      <c r="F52" s="257"/>
      <c r="G52" s="193"/>
      <c r="H52" s="193"/>
      <c r="I52" s="220" t="str">
        <f t="shared" si="0"/>
        <v xml:space="preserve">  </v>
      </c>
      <c r="J52" s="193"/>
      <c r="K52" s="231" t="str">
        <f>+IFERROR(VLOOKUP($J52,'10 FORMULAS'!$B$51:$C$53,2,0),"")</f>
        <v/>
      </c>
      <c r="L52" s="231" t="e">
        <f>+IF(J52="Preventivo","Probabilidad",IF(J52="Detectivo","Probabilidad",IF(#REF!="Correctivo","Impacto","")))</f>
        <v>#REF!</v>
      </c>
      <c r="M52" s="278"/>
      <c r="N52" s="231" t="str">
        <f>+IFERROR(VLOOKUP($M52,'10 FORMULAS'!$B$54:$C$55,2,0),"")</f>
        <v/>
      </c>
      <c r="O52" s="279"/>
      <c r="P52" s="279"/>
      <c r="Q52" s="279"/>
      <c r="R52" s="279"/>
      <c r="S52" s="231" t="str">
        <f t="shared" si="4"/>
        <v/>
      </c>
      <c r="T52" s="231" t="str">
        <f t="shared" ref="T52:T83" si="5">+IFERROR(C52*S52,"")</f>
        <v/>
      </c>
      <c r="U52" s="231" t="str">
        <f t="shared" ref="U52:U83" si="6">+IFERROR(S52-T52,"")</f>
        <v/>
      </c>
      <c r="V52" s="527"/>
      <c r="W52" s="38"/>
      <c r="X52" s="227"/>
      <c r="Y52" s="228"/>
      <c r="Z52" s="228"/>
    </row>
    <row r="53" spans="1:26" ht="29.45" customHeight="1" x14ac:dyDescent="0.25">
      <c r="A53" s="545"/>
      <c r="B53" s="548"/>
      <c r="C53" s="530"/>
      <c r="D53" s="533"/>
      <c r="E53" s="277">
        <v>4</v>
      </c>
      <c r="F53" s="257"/>
      <c r="G53" s="193"/>
      <c r="H53" s="193"/>
      <c r="I53" s="220" t="str">
        <f t="shared" si="0"/>
        <v xml:space="preserve">  </v>
      </c>
      <c r="J53" s="193"/>
      <c r="K53" s="231" t="str">
        <f>+IFERROR(VLOOKUP($J53,'10 FORMULAS'!$B$51:$C$53,2,0),"")</f>
        <v/>
      </c>
      <c r="L53" s="231" t="e">
        <f>+IF(J53="Preventivo","Probabilidad",IF(J53="Detectivo","Probabilidad",IF(#REF!="Correctivo","Impacto","")))</f>
        <v>#REF!</v>
      </c>
      <c r="M53" s="278"/>
      <c r="N53" s="231" t="str">
        <f>+IFERROR(VLOOKUP($M53,'10 FORMULAS'!$B$54:$C$55,2,0),"")</f>
        <v/>
      </c>
      <c r="O53" s="279"/>
      <c r="P53" s="279"/>
      <c r="Q53" s="279"/>
      <c r="R53" s="279"/>
      <c r="S53" s="231" t="str">
        <f t="shared" si="4"/>
        <v/>
      </c>
      <c r="T53" s="231" t="str">
        <f t="shared" si="5"/>
        <v/>
      </c>
      <c r="U53" s="231" t="str">
        <f t="shared" si="6"/>
        <v/>
      </c>
      <c r="V53" s="527"/>
      <c r="W53" s="38"/>
      <c r="X53" s="227"/>
      <c r="Y53" s="228"/>
      <c r="Z53" s="228"/>
    </row>
    <row r="54" spans="1:26" ht="29.45" customHeight="1" x14ac:dyDescent="0.25">
      <c r="A54" s="545"/>
      <c r="B54" s="548"/>
      <c r="C54" s="530"/>
      <c r="D54" s="533"/>
      <c r="E54" s="277">
        <v>5</v>
      </c>
      <c r="F54" s="257"/>
      <c r="G54" s="193"/>
      <c r="H54" s="193"/>
      <c r="I54" s="220" t="str">
        <f t="shared" si="0"/>
        <v xml:space="preserve">  </v>
      </c>
      <c r="J54" s="193"/>
      <c r="K54" s="231" t="str">
        <f>+IFERROR(VLOOKUP($J54,'10 FORMULAS'!$B$51:$C$53,2,0),"")</f>
        <v/>
      </c>
      <c r="L54" s="231" t="e">
        <f>+IF(J54="Preventivo","Probabilidad",IF(J54="Detectivo","Probabilidad",IF(#REF!="Correctivo","Impacto","")))</f>
        <v>#REF!</v>
      </c>
      <c r="M54" s="278"/>
      <c r="N54" s="231" t="str">
        <f>+IFERROR(VLOOKUP($M54,'10 FORMULAS'!$B$54:$C$55,2,0),"")</f>
        <v/>
      </c>
      <c r="O54" s="279"/>
      <c r="P54" s="279"/>
      <c r="Q54" s="279"/>
      <c r="R54" s="279"/>
      <c r="S54" s="231" t="str">
        <f t="shared" si="4"/>
        <v/>
      </c>
      <c r="T54" s="231" t="str">
        <f t="shared" si="5"/>
        <v/>
      </c>
      <c r="U54" s="231" t="str">
        <f t="shared" si="6"/>
        <v/>
      </c>
      <c r="V54" s="527"/>
      <c r="W54" s="38"/>
      <c r="X54" s="227"/>
      <c r="Y54" s="228"/>
      <c r="Z54" s="228"/>
    </row>
    <row r="55" spans="1:26" ht="29.45" customHeight="1" thickBot="1" x14ac:dyDescent="0.3">
      <c r="A55" s="546"/>
      <c r="B55" s="549"/>
      <c r="C55" s="531"/>
      <c r="D55" s="534"/>
      <c r="E55" s="280">
        <v>6</v>
      </c>
      <c r="F55" s="260"/>
      <c r="G55" s="194"/>
      <c r="H55" s="194"/>
      <c r="I55" s="220" t="str">
        <f t="shared" si="0"/>
        <v xml:space="preserve">  </v>
      </c>
      <c r="J55" s="193"/>
      <c r="K55" s="231" t="str">
        <f>+IFERROR(VLOOKUP($J55,'10 FORMULAS'!$B$51:$C$53,2,0),"")</f>
        <v/>
      </c>
      <c r="L55" s="231" t="e">
        <f>+IF(J55="Preventivo","Probabilidad",IF(J55="Detectivo","Probabilidad",IF(#REF!="Correctivo","Impacto","")))</f>
        <v>#REF!</v>
      </c>
      <c r="M55" s="278"/>
      <c r="N55" s="231" t="str">
        <f>+IFERROR(VLOOKUP($M55,'10 FORMULAS'!$B$54:$C$55,2,0),"")</f>
        <v/>
      </c>
      <c r="O55" s="279"/>
      <c r="P55" s="279"/>
      <c r="Q55" s="279"/>
      <c r="R55" s="279"/>
      <c r="S55" s="231" t="str">
        <f t="shared" si="4"/>
        <v/>
      </c>
      <c r="T55" s="231" t="str">
        <f t="shared" si="5"/>
        <v/>
      </c>
      <c r="U55" s="231" t="str">
        <f t="shared" si="6"/>
        <v/>
      </c>
      <c r="V55" s="528"/>
      <c r="W55" s="38"/>
    </row>
    <row r="56" spans="1:26" ht="29.45" customHeight="1" x14ac:dyDescent="0.25">
      <c r="A56" s="544" t="str">
        <f>'2 CONTEXTO E IDENTIFICACIÓN'!A17</f>
        <v>R9</v>
      </c>
      <c r="B56" s="547" t="str">
        <f>+'2 CONTEXTO E IDENTIFICACIÓN'!J17</f>
        <v xml:space="preserve"> por a causa de </v>
      </c>
      <c r="C56" s="529" t="str">
        <f>+'3 PROBABIL E IMPACTO INHERENTE'!E17</f>
        <v/>
      </c>
      <c r="D56" s="532" t="str">
        <f>+'3 PROBABIL E IMPACTO INHERENTE'!M17</f>
        <v/>
      </c>
      <c r="E56" s="281">
        <v>1</v>
      </c>
      <c r="F56" s="258"/>
      <c r="G56" s="52"/>
      <c r="H56" s="52"/>
      <c r="I56" s="220" t="str">
        <f t="shared" si="0"/>
        <v xml:space="preserve">  </v>
      </c>
      <c r="J56" s="193"/>
      <c r="K56" s="231" t="str">
        <f>+IFERROR(VLOOKUP($J56,'10 FORMULAS'!$B$51:$C$53,2,0),"")</f>
        <v/>
      </c>
      <c r="L56" s="231" t="e">
        <f>+IF(J56="Preventivo","Probabilidad",IF(J56="Detectivo","Probabilidad",IF(#REF!="Correctivo","Impacto","")))</f>
        <v>#REF!</v>
      </c>
      <c r="M56" s="278"/>
      <c r="N56" s="231" t="str">
        <f>+IFERROR(VLOOKUP($M56,'10 FORMULAS'!$B$54:$C$55,2,0),"")</f>
        <v/>
      </c>
      <c r="O56" s="279"/>
      <c r="P56" s="279"/>
      <c r="Q56" s="279"/>
      <c r="R56" s="279"/>
      <c r="S56" s="231" t="str">
        <f t="shared" si="4"/>
        <v/>
      </c>
      <c r="T56" s="231" t="str">
        <f t="shared" si="5"/>
        <v/>
      </c>
      <c r="U56" s="231" t="str">
        <f t="shared" si="6"/>
        <v/>
      </c>
      <c r="V56" s="525"/>
      <c r="W56" s="38"/>
      <c r="X56" s="227"/>
      <c r="Y56" s="228"/>
      <c r="Z56" s="228"/>
    </row>
    <row r="57" spans="1:26" ht="29.45" customHeight="1" x14ac:dyDescent="0.25">
      <c r="A57" s="545"/>
      <c r="B57" s="548"/>
      <c r="C57" s="530"/>
      <c r="D57" s="533"/>
      <c r="E57" s="277">
        <v>2</v>
      </c>
      <c r="F57" s="257"/>
      <c r="G57" s="193"/>
      <c r="H57" s="193"/>
      <c r="I57" s="220" t="str">
        <f t="shared" si="0"/>
        <v xml:space="preserve">  </v>
      </c>
      <c r="J57" s="193"/>
      <c r="K57" s="231" t="str">
        <f>+IFERROR(VLOOKUP($J57,'10 FORMULAS'!$B$51:$C$53,2,0),"")</f>
        <v/>
      </c>
      <c r="L57" s="231" t="e">
        <f>+IF(J57="Preventivo","Probabilidad",IF(J57="Detectivo","Probabilidad",IF(#REF!="Correctivo","Impacto","")))</f>
        <v>#REF!</v>
      </c>
      <c r="M57" s="278"/>
      <c r="N57" s="231" t="str">
        <f>+IFERROR(VLOOKUP($M57,'10 FORMULAS'!$B$54:$C$55,2,0),"")</f>
        <v/>
      </c>
      <c r="O57" s="279"/>
      <c r="P57" s="279"/>
      <c r="Q57" s="279"/>
      <c r="R57" s="279"/>
      <c r="S57" s="231" t="str">
        <f t="shared" si="4"/>
        <v/>
      </c>
      <c r="T57" s="231" t="str">
        <f t="shared" si="5"/>
        <v/>
      </c>
      <c r="U57" s="231" t="str">
        <f t="shared" si="6"/>
        <v/>
      </c>
      <c r="V57" s="527"/>
      <c r="W57" s="38"/>
      <c r="X57" s="227"/>
      <c r="Y57" s="228"/>
      <c r="Z57" s="228"/>
    </row>
    <row r="58" spans="1:26" ht="29.45" customHeight="1" x14ac:dyDescent="0.25">
      <c r="A58" s="545"/>
      <c r="B58" s="548"/>
      <c r="C58" s="530"/>
      <c r="D58" s="533"/>
      <c r="E58" s="277">
        <v>3</v>
      </c>
      <c r="F58" s="257"/>
      <c r="G58" s="193"/>
      <c r="H58" s="193"/>
      <c r="I58" s="220" t="str">
        <f t="shared" si="0"/>
        <v xml:space="preserve">  </v>
      </c>
      <c r="J58" s="193"/>
      <c r="K58" s="231" t="str">
        <f>+IFERROR(VLOOKUP($J58,'10 FORMULAS'!$B$51:$C$53,2,0),"")</f>
        <v/>
      </c>
      <c r="L58" s="231" t="e">
        <f>+IF(J58="Preventivo","Probabilidad",IF(J58="Detectivo","Probabilidad",IF(#REF!="Correctivo","Impacto","")))</f>
        <v>#REF!</v>
      </c>
      <c r="M58" s="278"/>
      <c r="N58" s="231" t="str">
        <f>+IFERROR(VLOOKUP($M58,'10 FORMULAS'!$B$54:$C$55,2,0),"")</f>
        <v/>
      </c>
      <c r="O58" s="279"/>
      <c r="P58" s="279"/>
      <c r="Q58" s="279"/>
      <c r="R58" s="279"/>
      <c r="S58" s="231" t="str">
        <f t="shared" si="4"/>
        <v/>
      </c>
      <c r="T58" s="231" t="str">
        <f t="shared" si="5"/>
        <v/>
      </c>
      <c r="U58" s="231" t="str">
        <f t="shared" si="6"/>
        <v/>
      </c>
      <c r="V58" s="527"/>
      <c r="W58" s="38"/>
      <c r="X58" s="227"/>
      <c r="Y58" s="228"/>
      <c r="Z58" s="228"/>
    </row>
    <row r="59" spans="1:26" ht="29.45" customHeight="1" x14ac:dyDescent="0.25">
      <c r="A59" s="545"/>
      <c r="B59" s="548"/>
      <c r="C59" s="530"/>
      <c r="D59" s="533"/>
      <c r="E59" s="277">
        <v>4</v>
      </c>
      <c r="F59" s="257"/>
      <c r="G59" s="193"/>
      <c r="H59" s="193"/>
      <c r="I59" s="220" t="str">
        <f t="shared" si="0"/>
        <v xml:space="preserve">  </v>
      </c>
      <c r="J59" s="193"/>
      <c r="K59" s="231" t="str">
        <f>+IFERROR(VLOOKUP($J59,'10 FORMULAS'!$B$51:$C$53,2,0),"")</f>
        <v/>
      </c>
      <c r="L59" s="231" t="e">
        <f>+IF(J59="Preventivo","Probabilidad",IF(J59="Detectivo","Probabilidad",IF(#REF!="Correctivo","Impacto","")))</f>
        <v>#REF!</v>
      </c>
      <c r="M59" s="278"/>
      <c r="N59" s="231" t="str">
        <f>+IFERROR(VLOOKUP($M59,'10 FORMULAS'!$B$54:$C$55,2,0),"")</f>
        <v/>
      </c>
      <c r="O59" s="279"/>
      <c r="P59" s="279"/>
      <c r="Q59" s="279"/>
      <c r="R59" s="279"/>
      <c r="S59" s="231" t="str">
        <f t="shared" si="4"/>
        <v/>
      </c>
      <c r="T59" s="231" t="str">
        <f t="shared" si="5"/>
        <v/>
      </c>
      <c r="U59" s="231" t="str">
        <f t="shared" si="6"/>
        <v/>
      </c>
      <c r="V59" s="527"/>
      <c r="W59" s="38"/>
      <c r="X59" s="227"/>
      <c r="Y59" s="228"/>
      <c r="Z59" s="228"/>
    </row>
    <row r="60" spans="1:26" ht="29.45" customHeight="1" x14ac:dyDescent="0.25">
      <c r="A60" s="545"/>
      <c r="B60" s="548"/>
      <c r="C60" s="530"/>
      <c r="D60" s="533"/>
      <c r="E60" s="277">
        <v>5</v>
      </c>
      <c r="F60" s="257"/>
      <c r="G60" s="193"/>
      <c r="H60" s="193"/>
      <c r="I60" s="220" t="str">
        <f t="shared" si="0"/>
        <v xml:space="preserve">  </v>
      </c>
      <c r="J60" s="193"/>
      <c r="K60" s="231" t="str">
        <f>+IFERROR(VLOOKUP($J60,'10 FORMULAS'!$B$51:$C$53,2,0),"")</f>
        <v/>
      </c>
      <c r="L60" s="231" t="e">
        <f>+IF(J60="Preventivo","Probabilidad",IF(J60="Detectivo","Probabilidad",IF(#REF!="Correctivo","Impacto","")))</f>
        <v>#REF!</v>
      </c>
      <c r="M60" s="278"/>
      <c r="N60" s="231" t="str">
        <f>+IFERROR(VLOOKUP($M60,'10 FORMULAS'!$B$54:$C$55,2,0),"")</f>
        <v/>
      </c>
      <c r="O60" s="279"/>
      <c r="P60" s="279"/>
      <c r="Q60" s="279"/>
      <c r="R60" s="279"/>
      <c r="S60" s="231" t="str">
        <f t="shared" si="4"/>
        <v/>
      </c>
      <c r="T60" s="231" t="str">
        <f t="shared" si="5"/>
        <v/>
      </c>
      <c r="U60" s="231" t="str">
        <f t="shared" si="6"/>
        <v/>
      </c>
      <c r="V60" s="527"/>
      <c r="W60" s="38"/>
      <c r="X60" s="227"/>
      <c r="Y60" s="228"/>
      <c r="Z60" s="228"/>
    </row>
    <row r="61" spans="1:26" ht="29.45" customHeight="1" thickBot="1" x14ac:dyDescent="0.3">
      <c r="A61" s="546"/>
      <c r="B61" s="549"/>
      <c r="C61" s="531"/>
      <c r="D61" s="534"/>
      <c r="E61" s="280">
        <v>6</v>
      </c>
      <c r="F61" s="260"/>
      <c r="G61" s="194"/>
      <c r="H61" s="194"/>
      <c r="I61" s="220" t="str">
        <f t="shared" si="0"/>
        <v xml:space="preserve">  </v>
      </c>
      <c r="J61" s="193"/>
      <c r="K61" s="231" t="str">
        <f>+IFERROR(VLOOKUP($J61,'10 FORMULAS'!$B$51:$C$53,2,0),"")</f>
        <v/>
      </c>
      <c r="L61" s="231" t="e">
        <f>+IF(J61="Preventivo","Probabilidad",IF(J61="Detectivo","Probabilidad",IF(#REF!="Correctivo","Impacto","")))</f>
        <v>#REF!</v>
      </c>
      <c r="M61" s="278"/>
      <c r="N61" s="231" t="str">
        <f>+IFERROR(VLOOKUP($M61,'10 FORMULAS'!$B$54:$C$55,2,0),"")</f>
        <v/>
      </c>
      <c r="O61" s="279"/>
      <c r="P61" s="279"/>
      <c r="Q61" s="279"/>
      <c r="R61" s="279"/>
      <c r="S61" s="231" t="str">
        <f t="shared" si="4"/>
        <v/>
      </c>
      <c r="T61" s="231" t="str">
        <f t="shared" si="5"/>
        <v/>
      </c>
      <c r="U61" s="231" t="str">
        <f t="shared" si="6"/>
        <v/>
      </c>
      <c r="V61" s="528"/>
      <c r="W61" s="38"/>
    </row>
    <row r="62" spans="1:26" ht="29.45" customHeight="1" x14ac:dyDescent="0.25">
      <c r="A62" s="544" t="str">
        <f>'2 CONTEXTO E IDENTIFICACIÓN'!A18</f>
        <v>R10</v>
      </c>
      <c r="B62" s="547" t="str">
        <f>+'2 CONTEXTO E IDENTIFICACIÓN'!J18</f>
        <v xml:space="preserve"> por a causa de </v>
      </c>
      <c r="C62" s="529" t="str">
        <f>+'3 PROBABIL E IMPACTO INHERENTE'!E18</f>
        <v/>
      </c>
      <c r="D62" s="532" t="str">
        <f>+'3 PROBABIL E IMPACTO INHERENTE'!M18</f>
        <v/>
      </c>
      <c r="E62" s="281">
        <v>1</v>
      </c>
      <c r="F62" s="258"/>
      <c r="G62" s="52"/>
      <c r="H62" s="52"/>
      <c r="I62" s="220" t="str">
        <f t="shared" si="0"/>
        <v xml:space="preserve">  </v>
      </c>
      <c r="J62" s="193"/>
      <c r="K62" s="231" t="str">
        <f>+IFERROR(VLOOKUP($J62,'10 FORMULAS'!$B$51:$C$53,2,0),"")</f>
        <v/>
      </c>
      <c r="L62" s="231" t="e">
        <f>+IF(J62="Preventivo","Probabilidad",IF(J62="Detectivo","Probabilidad",IF(#REF!="Correctivo","Impacto","")))</f>
        <v>#REF!</v>
      </c>
      <c r="M62" s="278"/>
      <c r="N62" s="231" t="str">
        <f>+IFERROR(VLOOKUP($M62,'10 FORMULAS'!$B$54:$C$55,2,0),"")</f>
        <v/>
      </c>
      <c r="O62" s="279"/>
      <c r="P62" s="279"/>
      <c r="Q62" s="279"/>
      <c r="R62" s="279"/>
      <c r="S62" s="231" t="str">
        <f t="shared" si="4"/>
        <v/>
      </c>
      <c r="T62" s="231" t="str">
        <f t="shared" si="5"/>
        <v/>
      </c>
      <c r="U62" s="231" t="str">
        <f t="shared" si="6"/>
        <v/>
      </c>
      <c r="V62" s="525"/>
      <c r="W62" s="38"/>
      <c r="X62" s="227"/>
      <c r="Y62" s="228"/>
      <c r="Z62" s="228"/>
    </row>
    <row r="63" spans="1:26" ht="29.45" customHeight="1" x14ac:dyDescent="0.25">
      <c r="A63" s="545"/>
      <c r="B63" s="548"/>
      <c r="C63" s="530"/>
      <c r="D63" s="533"/>
      <c r="E63" s="277">
        <v>2</v>
      </c>
      <c r="F63" s="257"/>
      <c r="G63" s="193"/>
      <c r="H63" s="193"/>
      <c r="I63" s="220" t="str">
        <f t="shared" si="0"/>
        <v xml:space="preserve">  </v>
      </c>
      <c r="J63" s="193"/>
      <c r="K63" s="231" t="str">
        <f>+IFERROR(VLOOKUP($J63,'10 FORMULAS'!$B$51:$C$53,2,0),"")</f>
        <v/>
      </c>
      <c r="L63" s="231" t="e">
        <f>+IF(J63="Preventivo","Probabilidad",IF(J63="Detectivo","Probabilidad",IF(#REF!="Correctivo","Impacto","")))</f>
        <v>#REF!</v>
      </c>
      <c r="M63" s="278"/>
      <c r="N63" s="231" t="str">
        <f>+IFERROR(VLOOKUP($M63,'10 FORMULAS'!$B$54:$C$55,2,0),"")</f>
        <v/>
      </c>
      <c r="O63" s="279"/>
      <c r="P63" s="279"/>
      <c r="Q63" s="279"/>
      <c r="R63" s="279"/>
      <c r="S63" s="231" t="str">
        <f t="shared" si="4"/>
        <v/>
      </c>
      <c r="T63" s="231" t="str">
        <f t="shared" si="5"/>
        <v/>
      </c>
      <c r="U63" s="231" t="str">
        <f t="shared" si="6"/>
        <v/>
      </c>
      <c r="V63" s="527"/>
      <c r="W63" s="38"/>
      <c r="X63" s="227"/>
      <c r="Y63" s="228"/>
      <c r="Z63" s="228"/>
    </row>
    <row r="64" spans="1:26" ht="29.45" customHeight="1" x14ac:dyDescent="0.25">
      <c r="A64" s="545"/>
      <c r="B64" s="548"/>
      <c r="C64" s="530"/>
      <c r="D64" s="533"/>
      <c r="E64" s="277">
        <v>3</v>
      </c>
      <c r="F64" s="257"/>
      <c r="G64" s="193"/>
      <c r="H64" s="193"/>
      <c r="I64" s="220" t="str">
        <f t="shared" si="0"/>
        <v xml:space="preserve">  </v>
      </c>
      <c r="J64" s="193"/>
      <c r="K64" s="231" t="str">
        <f>+IFERROR(VLOOKUP($J64,'10 FORMULAS'!$B$51:$C$53,2,0),"")</f>
        <v/>
      </c>
      <c r="L64" s="231" t="e">
        <f>+IF(J64="Preventivo","Probabilidad",IF(J64="Detectivo","Probabilidad",IF(#REF!="Correctivo","Impacto","")))</f>
        <v>#REF!</v>
      </c>
      <c r="M64" s="278"/>
      <c r="N64" s="231" t="str">
        <f>+IFERROR(VLOOKUP($M64,'10 FORMULAS'!$B$54:$C$55,2,0),"")</f>
        <v/>
      </c>
      <c r="O64" s="279"/>
      <c r="P64" s="279"/>
      <c r="Q64" s="279"/>
      <c r="R64" s="279"/>
      <c r="S64" s="231" t="str">
        <f t="shared" si="4"/>
        <v/>
      </c>
      <c r="T64" s="231" t="str">
        <f t="shared" si="5"/>
        <v/>
      </c>
      <c r="U64" s="231" t="str">
        <f t="shared" si="6"/>
        <v/>
      </c>
      <c r="V64" s="527"/>
      <c r="W64" s="38"/>
      <c r="X64" s="227"/>
      <c r="Y64" s="228"/>
      <c r="Z64" s="228"/>
    </row>
    <row r="65" spans="1:26" ht="29.45" customHeight="1" x14ac:dyDescent="0.25">
      <c r="A65" s="545"/>
      <c r="B65" s="548"/>
      <c r="C65" s="530"/>
      <c r="D65" s="533"/>
      <c r="E65" s="277">
        <v>4</v>
      </c>
      <c r="F65" s="257"/>
      <c r="G65" s="193"/>
      <c r="H65" s="193"/>
      <c r="I65" s="220" t="str">
        <f t="shared" si="0"/>
        <v xml:space="preserve">  </v>
      </c>
      <c r="J65" s="193"/>
      <c r="K65" s="231" t="str">
        <f>+IFERROR(VLOOKUP($J65,'10 FORMULAS'!$B$51:$C$53,2,0),"")</f>
        <v/>
      </c>
      <c r="L65" s="231" t="e">
        <f>+IF(J65="Preventivo","Probabilidad",IF(J65="Detectivo","Probabilidad",IF(#REF!="Correctivo","Impacto","")))</f>
        <v>#REF!</v>
      </c>
      <c r="M65" s="278"/>
      <c r="N65" s="231" t="str">
        <f>+IFERROR(VLOOKUP($M65,'10 FORMULAS'!$B$54:$C$55,2,0),"")</f>
        <v/>
      </c>
      <c r="O65" s="279"/>
      <c r="P65" s="279"/>
      <c r="Q65" s="279"/>
      <c r="R65" s="279"/>
      <c r="S65" s="231" t="str">
        <f t="shared" si="4"/>
        <v/>
      </c>
      <c r="T65" s="231" t="str">
        <f t="shared" si="5"/>
        <v/>
      </c>
      <c r="U65" s="231" t="str">
        <f t="shared" si="6"/>
        <v/>
      </c>
      <c r="V65" s="527"/>
      <c r="W65" s="38"/>
      <c r="X65" s="227"/>
      <c r="Y65" s="228"/>
      <c r="Z65" s="228"/>
    </row>
    <row r="66" spans="1:26" ht="29.45" customHeight="1" x14ac:dyDescent="0.25">
      <c r="A66" s="545"/>
      <c r="B66" s="548"/>
      <c r="C66" s="530"/>
      <c r="D66" s="533"/>
      <c r="E66" s="277">
        <v>5</v>
      </c>
      <c r="F66" s="257"/>
      <c r="G66" s="193"/>
      <c r="H66" s="193"/>
      <c r="I66" s="220" t="str">
        <f t="shared" si="0"/>
        <v xml:space="preserve">  </v>
      </c>
      <c r="J66" s="193"/>
      <c r="K66" s="231" t="str">
        <f>+IFERROR(VLOOKUP($J66,'10 FORMULAS'!$B$51:$C$53,2,0),"")</f>
        <v/>
      </c>
      <c r="L66" s="231" t="e">
        <f>+IF(J66="Preventivo","Probabilidad",IF(J66="Detectivo","Probabilidad",IF(#REF!="Correctivo","Impacto","")))</f>
        <v>#REF!</v>
      </c>
      <c r="M66" s="278"/>
      <c r="N66" s="231" t="str">
        <f>+IFERROR(VLOOKUP($M66,'10 FORMULAS'!$B$54:$C$55,2,0),"")</f>
        <v/>
      </c>
      <c r="O66" s="279"/>
      <c r="P66" s="279"/>
      <c r="Q66" s="279"/>
      <c r="R66" s="279"/>
      <c r="S66" s="231" t="str">
        <f t="shared" si="4"/>
        <v/>
      </c>
      <c r="T66" s="231" t="str">
        <f t="shared" si="5"/>
        <v/>
      </c>
      <c r="U66" s="231" t="str">
        <f t="shared" si="6"/>
        <v/>
      </c>
      <c r="V66" s="527"/>
      <c r="W66" s="38"/>
      <c r="X66" s="227"/>
      <c r="Y66" s="228"/>
      <c r="Z66" s="228"/>
    </row>
    <row r="67" spans="1:26" ht="29.45" customHeight="1" thickBot="1" x14ac:dyDescent="0.3">
      <c r="A67" s="546"/>
      <c r="B67" s="549"/>
      <c r="C67" s="531"/>
      <c r="D67" s="534"/>
      <c r="E67" s="280">
        <v>6</v>
      </c>
      <c r="F67" s="260"/>
      <c r="G67" s="194"/>
      <c r="H67" s="194"/>
      <c r="I67" s="220" t="str">
        <f t="shared" si="0"/>
        <v xml:space="preserve">  </v>
      </c>
      <c r="J67" s="193"/>
      <c r="K67" s="231" t="str">
        <f>+IFERROR(VLOOKUP($J67,'10 FORMULAS'!$B$51:$C$53,2,0),"")</f>
        <v/>
      </c>
      <c r="L67" s="231" t="e">
        <f>+IF(J67="Preventivo","Probabilidad",IF(J67="Detectivo","Probabilidad",IF(#REF!="Correctivo","Impacto","")))</f>
        <v>#REF!</v>
      </c>
      <c r="M67" s="278"/>
      <c r="N67" s="231" t="str">
        <f>+IFERROR(VLOOKUP($M67,'10 FORMULAS'!$B$54:$C$55,2,0),"")</f>
        <v/>
      </c>
      <c r="O67" s="279"/>
      <c r="P67" s="279"/>
      <c r="Q67" s="279"/>
      <c r="R67" s="279"/>
      <c r="S67" s="231" t="str">
        <f t="shared" si="4"/>
        <v/>
      </c>
      <c r="T67" s="231" t="str">
        <f t="shared" si="5"/>
        <v/>
      </c>
      <c r="U67" s="231" t="str">
        <f t="shared" si="6"/>
        <v/>
      </c>
      <c r="V67" s="528"/>
      <c r="W67" s="38"/>
    </row>
    <row r="68" spans="1:26" ht="29.45" customHeight="1" x14ac:dyDescent="0.25">
      <c r="A68" s="544" t="str">
        <f>'2 CONTEXTO E IDENTIFICACIÓN'!A19</f>
        <v>R11</v>
      </c>
      <c r="B68" s="547" t="str">
        <f>+'2 CONTEXTO E IDENTIFICACIÓN'!J19</f>
        <v xml:space="preserve"> por a causa de </v>
      </c>
      <c r="C68" s="529" t="str">
        <f>+'3 PROBABIL E IMPACTO INHERENTE'!E19</f>
        <v/>
      </c>
      <c r="D68" s="532" t="str">
        <f>+'3 PROBABIL E IMPACTO INHERENTE'!M19</f>
        <v/>
      </c>
      <c r="E68" s="281">
        <v>1</v>
      </c>
      <c r="F68" s="258"/>
      <c r="G68" s="52"/>
      <c r="H68" s="52"/>
      <c r="I68" s="220" t="str">
        <f t="shared" si="0"/>
        <v xml:space="preserve">  </v>
      </c>
      <c r="J68" s="193"/>
      <c r="K68" s="231" t="str">
        <f>+IFERROR(VLOOKUP($J68,'10 FORMULAS'!$B$51:$C$53,2,0),"")</f>
        <v/>
      </c>
      <c r="L68" s="231" t="e">
        <f>+IF(J68="Preventivo","Probabilidad",IF(J68="Detectivo","Probabilidad",IF(#REF!="Correctivo","Impacto","")))</f>
        <v>#REF!</v>
      </c>
      <c r="M68" s="278"/>
      <c r="N68" s="231" t="str">
        <f>+IFERROR(VLOOKUP($M68,'10 FORMULAS'!$B$54:$C$55,2,0),"")</f>
        <v/>
      </c>
      <c r="O68" s="279"/>
      <c r="P68" s="279"/>
      <c r="Q68" s="279"/>
      <c r="R68" s="279"/>
      <c r="S68" s="231" t="str">
        <f t="shared" si="4"/>
        <v/>
      </c>
      <c r="T68" s="231" t="str">
        <f t="shared" si="5"/>
        <v/>
      </c>
      <c r="U68" s="231" t="str">
        <f t="shared" si="6"/>
        <v/>
      </c>
      <c r="V68" s="525"/>
      <c r="W68" s="38"/>
      <c r="X68" s="227"/>
      <c r="Y68" s="228"/>
      <c r="Z68" s="228"/>
    </row>
    <row r="69" spans="1:26" ht="29.45" customHeight="1" x14ac:dyDescent="0.25">
      <c r="A69" s="550"/>
      <c r="B69" s="551"/>
      <c r="C69" s="538"/>
      <c r="D69" s="536"/>
      <c r="E69" s="277">
        <v>2</v>
      </c>
      <c r="F69" s="256"/>
      <c r="G69" s="253"/>
      <c r="H69" s="253"/>
      <c r="I69" s="220" t="str">
        <f t="shared" si="0"/>
        <v xml:space="preserve">  </v>
      </c>
      <c r="J69" s="193"/>
      <c r="K69" s="231" t="str">
        <f>+IFERROR(VLOOKUP($J69,'10 FORMULAS'!$B$51:$C$53,2,0),"")</f>
        <v/>
      </c>
      <c r="L69" s="231" t="e">
        <f>+IF(J69="Preventivo","Probabilidad",IF(J69="Detectivo","Probabilidad",IF(#REF!="Correctivo","Impacto","")))</f>
        <v>#REF!</v>
      </c>
      <c r="M69" s="278"/>
      <c r="N69" s="231" t="str">
        <f>+IFERROR(VLOOKUP($M69,'10 FORMULAS'!$B$54:$C$55,2,0),"")</f>
        <v/>
      </c>
      <c r="O69" s="279"/>
      <c r="P69" s="279"/>
      <c r="Q69" s="279"/>
      <c r="R69" s="279"/>
      <c r="S69" s="231" t="str">
        <f t="shared" si="4"/>
        <v/>
      </c>
      <c r="T69" s="231" t="str">
        <f t="shared" si="5"/>
        <v/>
      </c>
      <c r="U69" s="231" t="str">
        <f t="shared" si="6"/>
        <v/>
      </c>
      <c r="V69" s="526"/>
      <c r="W69" s="38"/>
      <c r="X69" s="227"/>
      <c r="Y69" s="228"/>
      <c r="Z69" s="228"/>
    </row>
    <row r="70" spans="1:26" ht="29.45" customHeight="1" x14ac:dyDescent="0.25">
      <c r="A70" s="550"/>
      <c r="B70" s="551"/>
      <c r="C70" s="538"/>
      <c r="D70" s="536"/>
      <c r="E70" s="277">
        <v>3</v>
      </c>
      <c r="F70" s="256"/>
      <c r="G70" s="253"/>
      <c r="H70" s="253"/>
      <c r="I70" s="220" t="str">
        <f t="shared" si="0"/>
        <v xml:space="preserve">  </v>
      </c>
      <c r="J70" s="193"/>
      <c r="K70" s="231" t="str">
        <f>+IFERROR(VLOOKUP($J70,'10 FORMULAS'!$B$51:$C$53,2,0),"")</f>
        <v/>
      </c>
      <c r="L70" s="231" t="e">
        <f>+IF(J70="Preventivo","Probabilidad",IF(J70="Detectivo","Probabilidad",IF(#REF!="Correctivo","Impacto","")))</f>
        <v>#REF!</v>
      </c>
      <c r="M70" s="278"/>
      <c r="N70" s="231" t="str">
        <f>+IFERROR(VLOOKUP($M70,'10 FORMULAS'!$B$54:$C$55,2,0),"")</f>
        <v/>
      </c>
      <c r="O70" s="279"/>
      <c r="P70" s="279"/>
      <c r="Q70" s="279"/>
      <c r="R70" s="279"/>
      <c r="S70" s="231" t="str">
        <f t="shared" si="4"/>
        <v/>
      </c>
      <c r="T70" s="231" t="str">
        <f t="shared" si="5"/>
        <v/>
      </c>
      <c r="U70" s="231" t="str">
        <f t="shared" si="6"/>
        <v/>
      </c>
      <c r="V70" s="526"/>
      <c r="W70" s="38"/>
      <c r="X70" s="227"/>
      <c r="Y70" s="228"/>
      <c r="Z70" s="228"/>
    </row>
    <row r="71" spans="1:26" ht="29.45" customHeight="1" x14ac:dyDescent="0.25">
      <c r="A71" s="545"/>
      <c r="B71" s="548"/>
      <c r="C71" s="530"/>
      <c r="D71" s="533"/>
      <c r="E71" s="277">
        <v>4</v>
      </c>
      <c r="F71" s="257"/>
      <c r="G71" s="193"/>
      <c r="H71" s="193"/>
      <c r="I71" s="220" t="str">
        <f t="shared" si="0"/>
        <v xml:space="preserve">  </v>
      </c>
      <c r="J71" s="193"/>
      <c r="K71" s="231" t="str">
        <f>+IFERROR(VLOOKUP($J71,'10 FORMULAS'!$B$51:$C$53,2,0),"")</f>
        <v/>
      </c>
      <c r="L71" s="231" t="e">
        <f>+IF(J71="Preventivo","Probabilidad",IF(J71="Detectivo","Probabilidad",IF(#REF!="Correctivo","Impacto","")))</f>
        <v>#REF!</v>
      </c>
      <c r="M71" s="278"/>
      <c r="N71" s="231" t="str">
        <f>+IFERROR(VLOOKUP($M71,'10 FORMULAS'!$B$54:$C$55,2,0),"")</f>
        <v/>
      </c>
      <c r="O71" s="279"/>
      <c r="P71" s="279"/>
      <c r="Q71" s="279"/>
      <c r="R71" s="279"/>
      <c r="S71" s="231" t="str">
        <f t="shared" si="4"/>
        <v/>
      </c>
      <c r="T71" s="231" t="str">
        <f t="shared" si="5"/>
        <v/>
      </c>
      <c r="U71" s="231" t="str">
        <f t="shared" si="6"/>
        <v/>
      </c>
      <c r="V71" s="527"/>
      <c r="W71" s="38"/>
      <c r="X71" s="227"/>
      <c r="Y71" s="228"/>
      <c r="Z71" s="228"/>
    </row>
    <row r="72" spans="1:26" ht="29.45" customHeight="1" x14ac:dyDescent="0.25">
      <c r="A72" s="545"/>
      <c r="B72" s="548"/>
      <c r="C72" s="530"/>
      <c r="D72" s="533"/>
      <c r="E72" s="277">
        <v>5</v>
      </c>
      <c r="F72" s="257"/>
      <c r="G72" s="193"/>
      <c r="H72" s="193"/>
      <c r="I72" s="220" t="str">
        <f t="shared" ref="I72:I127" si="7">+CONCATENATE(F72," ",G72," ",H72)</f>
        <v xml:space="preserve">  </v>
      </c>
      <c r="J72" s="193"/>
      <c r="K72" s="231" t="str">
        <f>+IFERROR(VLOOKUP($J72,'10 FORMULAS'!$B$51:$C$53,2,0),"")</f>
        <v/>
      </c>
      <c r="L72" s="231" t="e">
        <f>+IF(J72="Preventivo","Probabilidad",IF(J72="Detectivo","Probabilidad",IF(#REF!="Correctivo","Impacto","")))</f>
        <v>#REF!</v>
      </c>
      <c r="M72" s="278"/>
      <c r="N72" s="231" t="str">
        <f>+IFERROR(VLOOKUP($M72,'10 FORMULAS'!$B$54:$C$55,2,0),"")</f>
        <v/>
      </c>
      <c r="O72" s="279"/>
      <c r="P72" s="279"/>
      <c r="Q72" s="279"/>
      <c r="R72" s="279"/>
      <c r="S72" s="231" t="str">
        <f t="shared" ref="S72:S103" si="8">+IFERROR($K72+$N72,"")</f>
        <v/>
      </c>
      <c r="T72" s="231" t="str">
        <f t="shared" si="5"/>
        <v/>
      </c>
      <c r="U72" s="231" t="str">
        <f t="shared" si="6"/>
        <v/>
      </c>
      <c r="V72" s="527"/>
      <c r="W72" s="38"/>
      <c r="X72" s="227"/>
      <c r="Y72" s="228"/>
      <c r="Z72" s="228"/>
    </row>
    <row r="73" spans="1:26" ht="29.45" customHeight="1" thickBot="1" x14ac:dyDescent="0.3">
      <c r="A73" s="546"/>
      <c r="B73" s="549"/>
      <c r="C73" s="531"/>
      <c r="D73" s="534"/>
      <c r="E73" s="280">
        <v>6</v>
      </c>
      <c r="F73" s="260"/>
      <c r="G73" s="194"/>
      <c r="H73" s="194"/>
      <c r="I73" s="220" t="str">
        <f t="shared" si="7"/>
        <v xml:space="preserve">  </v>
      </c>
      <c r="J73" s="193"/>
      <c r="K73" s="231" t="str">
        <f>+IFERROR(VLOOKUP($J73,'10 FORMULAS'!$B$51:$C$53,2,0),"")</f>
        <v/>
      </c>
      <c r="L73" s="231" t="e">
        <f>+IF(J73="Preventivo","Probabilidad",IF(J73="Detectivo","Probabilidad",IF(#REF!="Correctivo","Impacto","")))</f>
        <v>#REF!</v>
      </c>
      <c r="M73" s="278"/>
      <c r="N73" s="231" t="str">
        <f>+IFERROR(VLOOKUP($M73,'10 FORMULAS'!$B$54:$C$55,2,0),"")</f>
        <v/>
      </c>
      <c r="O73" s="279"/>
      <c r="P73" s="279"/>
      <c r="Q73" s="279"/>
      <c r="R73" s="279"/>
      <c r="S73" s="231" t="str">
        <f t="shared" si="8"/>
        <v/>
      </c>
      <c r="T73" s="231" t="str">
        <f t="shared" si="5"/>
        <v/>
      </c>
      <c r="U73" s="231" t="str">
        <f t="shared" si="6"/>
        <v/>
      </c>
      <c r="V73" s="528"/>
      <c r="W73" s="38"/>
    </row>
    <row r="74" spans="1:26" ht="29.45" customHeight="1" x14ac:dyDescent="0.25">
      <c r="A74" s="544" t="str">
        <f>'2 CONTEXTO E IDENTIFICACIÓN'!A20</f>
        <v>R12</v>
      </c>
      <c r="B74" s="547" t="str">
        <f>+'2 CONTEXTO E IDENTIFICACIÓN'!J20</f>
        <v xml:space="preserve"> por a causa de </v>
      </c>
      <c r="C74" s="529" t="str">
        <f>+'3 PROBABIL E IMPACTO INHERENTE'!E20</f>
        <v/>
      </c>
      <c r="D74" s="532" t="str">
        <f>+'3 PROBABIL E IMPACTO INHERENTE'!M20</f>
        <v/>
      </c>
      <c r="E74" s="281">
        <v>1</v>
      </c>
      <c r="F74" s="258"/>
      <c r="G74" s="52"/>
      <c r="H74" s="52"/>
      <c r="I74" s="220" t="str">
        <f t="shared" si="7"/>
        <v xml:space="preserve">  </v>
      </c>
      <c r="J74" s="193"/>
      <c r="K74" s="231" t="str">
        <f>+IFERROR(VLOOKUP($J74,'10 FORMULAS'!$B$51:$C$53,2,0),"")</f>
        <v/>
      </c>
      <c r="L74" s="231" t="e">
        <f>+IF(J74="Preventivo","Probabilidad",IF(J74="Detectivo","Probabilidad",IF(#REF!="Correctivo","Impacto","")))</f>
        <v>#REF!</v>
      </c>
      <c r="M74" s="278"/>
      <c r="N74" s="231" t="str">
        <f>+IFERROR(VLOOKUP($M74,'10 FORMULAS'!$B$54:$C$55,2,0),"")</f>
        <v/>
      </c>
      <c r="O74" s="279"/>
      <c r="P74" s="279"/>
      <c r="Q74" s="279"/>
      <c r="R74" s="279"/>
      <c r="S74" s="231" t="str">
        <f t="shared" si="8"/>
        <v/>
      </c>
      <c r="T74" s="231" t="str">
        <f t="shared" si="5"/>
        <v/>
      </c>
      <c r="U74" s="231" t="str">
        <f t="shared" si="6"/>
        <v/>
      </c>
      <c r="V74" s="525"/>
      <c r="W74" s="38"/>
      <c r="X74" s="227"/>
      <c r="Y74" s="228"/>
      <c r="Z74" s="228"/>
    </row>
    <row r="75" spans="1:26" ht="29.45" customHeight="1" x14ac:dyDescent="0.25">
      <c r="A75" s="545"/>
      <c r="B75" s="548"/>
      <c r="C75" s="530"/>
      <c r="D75" s="533"/>
      <c r="E75" s="277">
        <v>2</v>
      </c>
      <c r="F75" s="257"/>
      <c r="G75" s="193"/>
      <c r="H75" s="193"/>
      <c r="I75" s="220" t="str">
        <f t="shared" si="7"/>
        <v xml:space="preserve">  </v>
      </c>
      <c r="J75" s="193"/>
      <c r="K75" s="231" t="str">
        <f>+IFERROR(VLOOKUP($J75,'10 FORMULAS'!$B$51:$C$53,2,0),"")</f>
        <v/>
      </c>
      <c r="L75" s="231" t="e">
        <f>+IF(J75="Preventivo","Probabilidad",IF(J75="Detectivo","Probabilidad",IF(#REF!="Correctivo","Impacto","")))</f>
        <v>#REF!</v>
      </c>
      <c r="M75" s="278"/>
      <c r="N75" s="231" t="str">
        <f>+IFERROR(VLOOKUP($M75,'10 FORMULAS'!$B$54:$C$55,2,0),"")</f>
        <v/>
      </c>
      <c r="O75" s="279"/>
      <c r="P75" s="279"/>
      <c r="Q75" s="279"/>
      <c r="R75" s="279"/>
      <c r="S75" s="231" t="str">
        <f t="shared" si="8"/>
        <v/>
      </c>
      <c r="T75" s="231" t="str">
        <f t="shared" si="5"/>
        <v/>
      </c>
      <c r="U75" s="231" t="str">
        <f t="shared" si="6"/>
        <v/>
      </c>
      <c r="V75" s="527"/>
      <c r="W75" s="38"/>
      <c r="X75" s="227"/>
      <c r="Y75" s="228"/>
      <c r="Z75" s="228"/>
    </row>
    <row r="76" spans="1:26" ht="29.45" customHeight="1" x14ac:dyDescent="0.25">
      <c r="A76" s="545"/>
      <c r="B76" s="548"/>
      <c r="C76" s="530"/>
      <c r="D76" s="533"/>
      <c r="E76" s="277">
        <v>3</v>
      </c>
      <c r="F76" s="257"/>
      <c r="G76" s="193"/>
      <c r="H76" s="193"/>
      <c r="I76" s="220" t="str">
        <f t="shared" si="7"/>
        <v xml:space="preserve">  </v>
      </c>
      <c r="J76" s="193"/>
      <c r="K76" s="231" t="str">
        <f>+IFERROR(VLOOKUP($J76,'10 FORMULAS'!$B$51:$C$53,2,0),"")</f>
        <v/>
      </c>
      <c r="L76" s="231" t="e">
        <f>+IF(J76="Preventivo","Probabilidad",IF(J76="Detectivo","Probabilidad",IF(#REF!="Correctivo","Impacto","")))</f>
        <v>#REF!</v>
      </c>
      <c r="M76" s="278"/>
      <c r="N76" s="231" t="str">
        <f>+IFERROR(VLOOKUP($M76,'10 FORMULAS'!$B$54:$C$55,2,0),"")</f>
        <v/>
      </c>
      <c r="O76" s="279"/>
      <c r="P76" s="279"/>
      <c r="Q76" s="279"/>
      <c r="R76" s="279"/>
      <c r="S76" s="231" t="str">
        <f t="shared" si="8"/>
        <v/>
      </c>
      <c r="T76" s="231" t="str">
        <f t="shared" si="5"/>
        <v/>
      </c>
      <c r="U76" s="231" t="str">
        <f t="shared" si="6"/>
        <v/>
      </c>
      <c r="V76" s="527"/>
      <c r="W76" s="38"/>
      <c r="X76" s="227"/>
      <c r="Y76" s="228"/>
      <c r="Z76" s="228"/>
    </row>
    <row r="77" spans="1:26" ht="29.45" customHeight="1" x14ac:dyDescent="0.25">
      <c r="A77" s="545"/>
      <c r="B77" s="548"/>
      <c r="C77" s="530"/>
      <c r="D77" s="533"/>
      <c r="E77" s="277">
        <v>4</v>
      </c>
      <c r="F77" s="257"/>
      <c r="G77" s="193"/>
      <c r="H77" s="193"/>
      <c r="I77" s="220" t="str">
        <f t="shared" si="7"/>
        <v xml:space="preserve">  </v>
      </c>
      <c r="J77" s="193"/>
      <c r="K77" s="231" t="str">
        <f>+IFERROR(VLOOKUP($J77,'10 FORMULAS'!$B$51:$C$53,2,0),"")</f>
        <v/>
      </c>
      <c r="L77" s="231" t="e">
        <f>+IF(J77="Preventivo","Probabilidad",IF(J77="Detectivo","Probabilidad",IF(#REF!="Correctivo","Impacto","")))</f>
        <v>#REF!</v>
      </c>
      <c r="M77" s="278"/>
      <c r="N77" s="231" t="str">
        <f>+IFERROR(VLOOKUP($M77,'10 FORMULAS'!$B$54:$C$55,2,0),"")</f>
        <v/>
      </c>
      <c r="O77" s="279"/>
      <c r="P77" s="279"/>
      <c r="Q77" s="279"/>
      <c r="R77" s="279"/>
      <c r="S77" s="231" t="str">
        <f t="shared" si="8"/>
        <v/>
      </c>
      <c r="T77" s="231" t="str">
        <f t="shared" si="5"/>
        <v/>
      </c>
      <c r="U77" s="231" t="str">
        <f t="shared" si="6"/>
        <v/>
      </c>
      <c r="V77" s="527"/>
      <c r="W77" s="38"/>
      <c r="X77" s="227"/>
      <c r="Y77" s="228"/>
      <c r="Z77" s="228"/>
    </row>
    <row r="78" spans="1:26" ht="29.45" customHeight="1" x14ac:dyDescent="0.25">
      <c r="A78" s="545"/>
      <c r="B78" s="548"/>
      <c r="C78" s="530"/>
      <c r="D78" s="533"/>
      <c r="E78" s="277">
        <v>5</v>
      </c>
      <c r="F78" s="257"/>
      <c r="G78" s="193"/>
      <c r="H78" s="193"/>
      <c r="I78" s="220" t="str">
        <f t="shared" si="7"/>
        <v xml:space="preserve">  </v>
      </c>
      <c r="J78" s="193"/>
      <c r="K78" s="231" t="str">
        <f>+IFERROR(VLOOKUP($J78,'10 FORMULAS'!$B$51:$C$53,2,0),"")</f>
        <v/>
      </c>
      <c r="L78" s="231" t="e">
        <f>+IF(J78="Preventivo","Probabilidad",IF(J78="Detectivo","Probabilidad",IF(#REF!="Correctivo","Impacto","")))</f>
        <v>#REF!</v>
      </c>
      <c r="M78" s="278"/>
      <c r="N78" s="231" t="str">
        <f>+IFERROR(VLOOKUP($M78,'10 FORMULAS'!$B$54:$C$55,2,0),"")</f>
        <v/>
      </c>
      <c r="O78" s="279"/>
      <c r="P78" s="279"/>
      <c r="Q78" s="279"/>
      <c r="R78" s="279"/>
      <c r="S78" s="231" t="str">
        <f t="shared" si="8"/>
        <v/>
      </c>
      <c r="T78" s="231" t="str">
        <f t="shared" si="5"/>
        <v/>
      </c>
      <c r="U78" s="231" t="str">
        <f t="shared" si="6"/>
        <v/>
      </c>
      <c r="V78" s="527"/>
      <c r="W78" s="38"/>
      <c r="X78" s="227"/>
      <c r="Y78" s="228"/>
      <c r="Z78" s="228"/>
    </row>
    <row r="79" spans="1:26" ht="29.45" customHeight="1" thickBot="1" x14ac:dyDescent="0.3">
      <c r="A79" s="546"/>
      <c r="B79" s="549"/>
      <c r="C79" s="531"/>
      <c r="D79" s="534"/>
      <c r="E79" s="280">
        <v>6</v>
      </c>
      <c r="F79" s="260"/>
      <c r="G79" s="194"/>
      <c r="H79" s="194"/>
      <c r="I79" s="220" t="str">
        <f t="shared" si="7"/>
        <v xml:space="preserve">  </v>
      </c>
      <c r="J79" s="193"/>
      <c r="K79" s="231" t="str">
        <f>+IFERROR(VLOOKUP($J79,'10 FORMULAS'!$B$51:$C$53,2,0),"")</f>
        <v/>
      </c>
      <c r="L79" s="231" t="e">
        <f>+IF(J79="Preventivo","Probabilidad",IF(J79="Detectivo","Probabilidad",IF(#REF!="Correctivo","Impacto","")))</f>
        <v>#REF!</v>
      </c>
      <c r="M79" s="278"/>
      <c r="N79" s="231" t="str">
        <f>+IFERROR(VLOOKUP($M79,'10 FORMULAS'!$B$54:$C$55,2,0),"")</f>
        <v/>
      </c>
      <c r="O79" s="279"/>
      <c r="P79" s="279"/>
      <c r="Q79" s="279"/>
      <c r="R79" s="279"/>
      <c r="S79" s="231" t="str">
        <f t="shared" si="8"/>
        <v/>
      </c>
      <c r="T79" s="231" t="str">
        <f t="shared" si="5"/>
        <v/>
      </c>
      <c r="U79" s="231" t="str">
        <f t="shared" si="6"/>
        <v/>
      </c>
      <c r="V79" s="528"/>
      <c r="W79" s="38"/>
    </row>
    <row r="80" spans="1:26" ht="29.45" customHeight="1" x14ac:dyDescent="0.25">
      <c r="A80" s="544" t="str">
        <f>'2 CONTEXTO E IDENTIFICACIÓN'!A21</f>
        <v>R13</v>
      </c>
      <c r="B80" s="547" t="str">
        <f>+'2 CONTEXTO E IDENTIFICACIÓN'!J21</f>
        <v xml:space="preserve"> por a causa de </v>
      </c>
      <c r="C80" s="529" t="str">
        <f>+'3 PROBABIL E IMPACTO INHERENTE'!E21</f>
        <v/>
      </c>
      <c r="D80" s="532" t="str">
        <f>+'3 PROBABIL E IMPACTO INHERENTE'!M21</f>
        <v/>
      </c>
      <c r="E80" s="281">
        <v>1</v>
      </c>
      <c r="F80" s="258"/>
      <c r="G80" s="52"/>
      <c r="H80" s="52"/>
      <c r="I80" s="220" t="str">
        <f t="shared" si="7"/>
        <v xml:space="preserve">  </v>
      </c>
      <c r="J80" s="193"/>
      <c r="K80" s="231" t="str">
        <f>+IFERROR(VLOOKUP($J80,'10 FORMULAS'!$B$51:$C$53,2,0),"")</f>
        <v/>
      </c>
      <c r="L80" s="231" t="e">
        <f>+IF(J80="Preventivo","Probabilidad",IF(J80="Detectivo","Probabilidad",IF(#REF!="Correctivo","Impacto","")))</f>
        <v>#REF!</v>
      </c>
      <c r="M80" s="278"/>
      <c r="N80" s="231" t="str">
        <f>+IFERROR(VLOOKUP($M80,'10 FORMULAS'!$B$54:$C$55,2,0),"")</f>
        <v/>
      </c>
      <c r="O80" s="279"/>
      <c r="P80" s="279"/>
      <c r="Q80" s="279"/>
      <c r="R80" s="279"/>
      <c r="S80" s="231" t="str">
        <f t="shared" si="8"/>
        <v/>
      </c>
      <c r="T80" s="231" t="str">
        <f t="shared" si="5"/>
        <v/>
      </c>
      <c r="U80" s="231" t="str">
        <f t="shared" si="6"/>
        <v/>
      </c>
      <c r="V80" s="525"/>
      <c r="W80" s="38"/>
      <c r="X80" s="227"/>
      <c r="Y80" s="228"/>
      <c r="Z80" s="228"/>
    </row>
    <row r="81" spans="1:26" ht="29.45" customHeight="1" x14ac:dyDescent="0.25">
      <c r="A81" s="545"/>
      <c r="B81" s="548"/>
      <c r="C81" s="530"/>
      <c r="D81" s="533"/>
      <c r="E81" s="277">
        <v>2</v>
      </c>
      <c r="F81" s="257"/>
      <c r="G81" s="193"/>
      <c r="H81" s="193"/>
      <c r="I81" s="220" t="str">
        <f t="shared" si="7"/>
        <v xml:space="preserve">  </v>
      </c>
      <c r="J81" s="193"/>
      <c r="K81" s="231" t="str">
        <f>+IFERROR(VLOOKUP($J81,'10 FORMULAS'!$B$51:$C$53,2,0),"")</f>
        <v/>
      </c>
      <c r="L81" s="231" t="e">
        <f>+IF(J81="Preventivo","Probabilidad",IF(J81="Detectivo","Probabilidad",IF(#REF!="Correctivo","Impacto","")))</f>
        <v>#REF!</v>
      </c>
      <c r="M81" s="278"/>
      <c r="N81" s="231" t="str">
        <f>+IFERROR(VLOOKUP($M81,'10 FORMULAS'!$B$54:$C$55,2,0),"")</f>
        <v/>
      </c>
      <c r="O81" s="279"/>
      <c r="P81" s="279"/>
      <c r="Q81" s="279"/>
      <c r="R81" s="279"/>
      <c r="S81" s="231" t="str">
        <f t="shared" si="8"/>
        <v/>
      </c>
      <c r="T81" s="231" t="str">
        <f t="shared" si="5"/>
        <v/>
      </c>
      <c r="U81" s="231" t="str">
        <f t="shared" si="6"/>
        <v/>
      </c>
      <c r="V81" s="527"/>
      <c r="W81" s="38"/>
      <c r="X81" s="227"/>
      <c r="Y81" s="228"/>
      <c r="Z81" s="228"/>
    </row>
    <row r="82" spans="1:26" ht="29.45" customHeight="1" x14ac:dyDescent="0.25">
      <c r="A82" s="545"/>
      <c r="B82" s="548"/>
      <c r="C82" s="530"/>
      <c r="D82" s="533"/>
      <c r="E82" s="277">
        <v>3</v>
      </c>
      <c r="F82" s="257"/>
      <c r="G82" s="193"/>
      <c r="H82" s="193"/>
      <c r="I82" s="220" t="str">
        <f t="shared" si="7"/>
        <v xml:space="preserve">  </v>
      </c>
      <c r="J82" s="193"/>
      <c r="K82" s="231" t="str">
        <f>+IFERROR(VLOOKUP($J82,'10 FORMULAS'!$B$51:$C$53,2,0),"")</f>
        <v/>
      </c>
      <c r="L82" s="231" t="e">
        <f>+IF(J82="Preventivo","Probabilidad",IF(J82="Detectivo","Probabilidad",IF(#REF!="Correctivo","Impacto","")))</f>
        <v>#REF!</v>
      </c>
      <c r="M82" s="278"/>
      <c r="N82" s="231" t="str">
        <f>+IFERROR(VLOOKUP($M82,'10 FORMULAS'!$B$54:$C$55,2,0),"")</f>
        <v/>
      </c>
      <c r="O82" s="279"/>
      <c r="P82" s="279"/>
      <c r="Q82" s="279"/>
      <c r="R82" s="279"/>
      <c r="S82" s="231" t="str">
        <f t="shared" si="8"/>
        <v/>
      </c>
      <c r="T82" s="231" t="str">
        <f t="shared" si="5"/>
        <v/>
      </c>
      <c r="U82" s="231" t="str">
        <f t="shared" si="6"/>
        <v/>
      </c>
      <c r="V82" s="527"/>
      <c r="W82" s="38"/>
      <c r="X82" s="227"/>
      <c r="Y82" s="228"/>
      <c r="Z82" s="228"/>
    </row>
    <row r="83" spans="1:26" ht="29.45" customHeight="1" x14ac:dyDescent="0.25">
      <c r="A83" s="545"/>
      <c r="B83" s="548"/>
      <c r="C83" s="530"/>
      <c r="D83" s="533"/>
      <c r="E83" s="277">
        <v>4</v>
      </c>
      <c r="F83" s="257"/>
      <c r="G83" s="193"/>
      <c r="H83" s="193"/>
      <c r="I83" s="220" t="str">
        <f t="shared" si="7"/>
        <v xml:space="preserve">  </v>
      </c>
      <c r="J83" s="193"/>
      <c r="K83" s="231" t="str">
        <f>+IFERROR(VLOOKUP($J83,'10 FORMULAS'!$B$51:$C$53,2,0),"")</f>
        <v/>
      </c>
      <c r="L83" s="231" t="e">
        <f>+IF(J83="Preventivo","Probabilidad",IF(J83="Detectivo","Probabilidad",IF(#REF!="Correctivo","Impacto","")))</f>
        <v>#REF!</v>
      </c>
      <c r="M83" s="278"/>
      <c r="N83" s="231" t="str">
        <f>+IFERROR(VLOOKUP($M83,'10 FORMULAS'!$B$54:$C$55,2,0),"")</f>
        <v/>
      </c>
      <c r="O83" s="279"/>
      <c r="P83" s="279"/>
      <c r="Q83" s="279"/>
      <c r="R83" s="279"/>
      <c r="S83" s="231" t="str">
        <f t="shared" si="8"/>
        <v/>
      </c>
      <c r="T83" s="231" t="str">
        <f t="shared" si="5"/>
        <v/>
      </c>
      <c r="U83" s="231" t="str">
        <f t="shared" si="6"/>
        <v/>
      </c>
      <c r="V83" s="527"/>
      <c r="W83" s="38"/>
      <c r="X83" s="227"/>
      <c r="Y83" s="228"/>
      <c r="Z83" s="228"/>
    </row>
    <row r="84" spans="1:26" ht="29.45" customHeight="1" x14ac:dyDescent="0.25">
      <c r="A84" s="545"/>
      <c r="B84" s="548"/>
      <c r="C84" s="530"/>
      <c r="D84" s="533"/>
      <c r="E84" s="277">
        <v>5</v>
      </c>
      <c r="F84" s="257"/>
      <c r="G84" s="193"/>
      <c r="H84" s="193"/>
      <c r="I84" s="220" t="str">
        <f t="shared" si="7"/>
        <v xml:space="preserve">  </v>
      </c>
      <c r="J84" s="193"/>
      <c r="K84" s="231" t="str">
        <f>+IFERROR(VLOOKUP($J84,'10 FORMULAS'!$B$51:$C$53,2,0),"")</f>
        <v/>
      </c>
      <c r="L84" s="231" t="e">
        <f>+IF(J84="Preventivo","Probabilidad",IF(J84="Detectivo","Probabilidad",IF(#REF!="Correctivo","Impacto","")))</f>
        <v>#REF!</v>
      </c>
      <c r="M84" s="278"/>
      <c r="N84" s="231" t="str">
        <f>+IFERROR(VLOOKUP($M84,'10 FORMULAS'!$B$54:$C$55,2,0),"")</f>
        <v/>
      </c>
      <c r="O84" s="279"/>
      <c r="P84" s="279"/>
      <c r="Q84" s="279"/>
      <c r="R84" s="279"/>
      <c r="S84" s="231" t="str">
        <f t="shared" si="8"/>
        <v/>
      </c>
      <c r="T84" s="231" t="str">
        <f t="shared" ref="T84:T115" si="9">+IFERROR(C84*S84,"")</f>
        <v/>
      </c>
      <c r="U84" s="231" t="str">
        <f t="shared" ref="U84:U115" si="10">+IFERROR(S84-T84,"")</f>
        <v/>
      </c>
      <c r="V84" s="527"/>
      <c r="W84" s="38"/>
      <c r="X84" s="227"/>
      <c r="Y84" s="228"/>
      <c r="Z84" s="228"/>
    </row>
    <row r="85" spans="1:26" ht="29.45" customHeight="1" thickBot="1" x14ac:dyDescent="0.3">
      <c r="A85" s="546"/>
      <c r="B85" s="549"/>
      <c r="C85" s="531"/>
      <c r="D85" s="534"/>
      <c r="E85" s="280">
        <v>6</v>
      </c>
      <c r="F85" s="260"/>
      <c r="G85" s="194"/>
      <c r="H85" s="194"/>
      <c r="I85" s="220" t="str">
        <f t="shared" si="7"/>
        <v xml:space="preserve">  </v>
      </c>
      <c r="J85" s="193"/>
      <c r="K85" s="231" t="str">
        <f>+IFERROR(VLOOKUP($J85,'10 FORMULAS'!$B$51:$C$53,2,0),"")</f>
        <v/>
      </c>
      <c r="L85" s="231" t="e">
        <f>+IF(J85="Preventivo","Probabilidad",IF(J85="Detectivo","Probabilidad",IF(#REF!="Correctivo","Impacto","")))</f>
        <v>#REF!</v>
      </c>
      <c r="M85" s="278"/>
      <c r="N85" s="231" t="str">
        <f>+IFERROR(VLOOKUP($M85,'10 FORMULAS'!$B$54:$C$55,2,0),"")</f>
        <v/>
      </c>
      <c r="O85" s="279"/>
      <c r="P85" s="279"/>
      <c r="Q85" s="279"/>
      <c r="R85" s="279"/>
      <c r="S85" s="231" t="str">
        <f t="shared" si="8"/>
        <v/>
      </c>
      <c r="T85" s="231" t="str">
        <f t="shared" si="9"/>
        <v/>
      </c>
      <c r="U85" s="231" t="str">
        <f t="shared" si="10"/>
        <v/>
      </c>
      <c r="V85" s="528"/>
      <c r="W85" s="38"/>
    </row>
    <row r="86" spans="1:26" ht="29.45" customHeight="1" x14ac:dyDescent="0.25">
      <c r="A86" s="544" t="str">
        <f>'2 CONTEXTO E IDENTIFICACIÓN'!A22</f>
        <v>R14</v>
      </c>
      <c r="B86" s="547" t="str">
        <f>+'2 CONTEXTO E IDENTIFICACIÓN'!J22</f>
        <v xml:space="preserve"> por a causa de </v>
      </c>
      <c r="C86" s="529" t="str">
        <f>+'3 PROBABIL E IMPACTO INHERENTE'!E22</f>
        <v/>
      </c>
      <c r="D86" s="532" t="str">
        <f>+'3 PROBABIL E IMPACTO INHERENTE'!M22</f>
        <v/>
      </c>
      <c r="E86" s="281">
        <v>1</v>
      </c>
      <c r="F86" s="258"/>
      <c r="G86" s="52"/>
      <c r="H86" s="52"/>
      <c r="I86" s="220" t="str">
        <f t="shared" si="7"/>
        <v xml:space="preserve">  </v>
      </c>
      <c r="J86" s="193"/>
      <c r="K86" s="231" t="str">
        <f>+IFERROR(VLOOKUP($J86,'10 FORMULAS'!$B$51:$C$53,2,0),"")</f>
        <v/>
      </c>
      <c r="L86" s="231" t="e">
        <f>+IF(J86="Preventivo","Probabilidad",IF(J86="Detectivo","Probabilidad",IF(#REF!="Correctivo","Impacto","")))</f>
        <v>#REF!</v>
      </c>
      <c r="M86" s="278"/>
      <c r="N86" s="231" t="str">
        <f>+IFERROR(VLOOKUP($M86,'10 FORMULAS'!$B$54:$C$55,2,0),"")</f>
        <v/>
      </c>
      <c r="O86" s="279"/>
      <c r="P86" s="279"/>
      <c r="Q86" s="279"/>
      <c r="R86" s="279"/>
      <c r="S86" s="231" t="str">
        <f t="shared" si="8"/>
        <v/>
      </c>
      <c r="T86" s="231" t="str">
        <f t="shared" si="9"/>
        <v/>
      </c>
      <c r="U86" s="231" t="str">
        <f t="shared" si="10"/>
        <v/>
      </c>
      <c r="V86" s="525"/>
      <c r="W86" s="38"/>
      <c r="X86" s="227"/>
      <c r="Y86" s="228"/>
      <c r="Z86" s="228"/>
    </row>
    <row r="87" spans="1:26" ht="29.45" customHeight="1" x14ac:dyDescent="0.25">
      <c r="A87" s="545"/>
      <c r="B87" s="548"/>
      <c r="C87" s="530"/>
      <c r="D87" s="533"/>
      <c r="E87" s="277">
        <v>2</v>
      </c>
      <c r="F87" s="257"/>
      <c r="G87" s="193"/>
      <c r="H87" s="193"/>
      <c r="I87" s="220" t="str">
        <f t="shared" si="7"/>
        <v xml:space="preserve">  </v>
      </c>
      <c r="J87" s="193"/>
      <c r="K87" s="231" t="str">
        <f>+IFERROR(VLOOKUP($J87,'10 FORMULAS'!$B$51:$C$53,2,0),"")</f>
        <v/>
      </c>
      <c r="L87" s="231" t="e">
        <f>+IF(J87="Preventivo","Probabilidad",IF(J87="Detectivo","Probabilidad",IF(#REF!="Correctivo","Impacto","")))</f>
        <v>#REF!</v>
      </c>
      <c r="M87" s="278"/>
      <c r="N87" s="231" t="str">
        <f>+IFERROR(VLOOKUP($M87,'10 FORMULAS'!$B$54:$C$55,2,0),"")</f>
        <v/>
      </c>
      <c r="O87" s="279"/>
      <c r="P87" s="279"/>
      <c r="Q87" s="279"/>
      <c r="R87" s="279"/>
      <c r="S87" s="231" t="str">
        <f t="shared" si="8"/>
        <v/>
      </c>
      <c r="T87" s="231" t="str">
        <f t="shared" si="9"/>
        <v/>
      </c>
      <c r="U87" s="231" t="str">
        <f t="shared" si="10"/>
        <v/>
      </c>
      <c r="V87" s="527"/>
      <c r="W87" s="38"/>
      <c r="X87" s="227"/>
      <c r="Y87" s="228"/>
      <c r="Z87" s="228"/>
    </row>
    <row r="88" spans="1:26" ht="29.45" customHeight="1" x14ac:dyDescent="0.25">
      <c r="A88" s="545"/>
      <c r="B88" s="548"/>
      <c r="C88" s="530"/>
      <c r="D88" s="533"/>
      <c r="E88" s="277">
        <v>3</v>
      </c>
      <c r="F88" s="257"/>
      <c r="G88" s="193"/>
      <c r="H88" s="193"/>
      <c r="I88" s="220" t="str">
        <f t="shared" si="7"/>
        <v xml:space="preserve">  </v>
      </c>
      <c r="J88" s="193"/>
      <c r="K88" s="231" t="str">
        <f>+IFERROR(VLOOKUP($J88,'10 FORMULAS'!$B$51:$C$53,2,0),"")</f>
        <v/>
      </c>
      <c r="L88" s="231" t="e">
        <f>+IF(J88="Preventivo","Probabilidad",IF(J88="Detectivo","Probabilidad",IF(#REF!="Correctivo","Impacto","")))</f>
        <v>#REF!</v>
      </c>
      <c r="M88" s="278"/>
      <c r="N88" s="231" t="str">
        <f>+IFERROR(VLOOKUP($M88,'10 FORMULAS'!$B$54:$C$55,2,0),"")</f>
        <v/>
      </c>
      <c r="O88" s="279"/>
      <c r="P88" s="279"/>
      <c r="Q88" s="279"/>
      <c r="R88" s="279"/>
      <c r="S88" s="231" t="str">
        <f t="shared" si="8"/>
        <v/>
      </c>
      <c r="T88" s="231" t="str">
        <f t="shared" si="9"/>
        <v/>
      </c>
      <c r="U88" s="231" t="str">
        <f t="shared" si="10"/>
        <v/>
      </c>
      <c r="V88" s="527"/>
      <c r="W88" s="38"/>
      <c r="X88" s="227"/>
      <c r="Y88" s="228"/>
      <c r="Z88" s="228"/>
    </row>
    <row r="89" spans="1:26" ht="29.45" customHeight="1" x14ac:dyDescent="0.25">
      <c r="A89" s="545"/>
      <c r="B89" s="548"/>
      <c r="C89" s="530"/>
      <c r="D89" s="533"/>
      <c r="E89" s="277">
        <v>4</v>
      </c>
      <c r="F89" s="257"/>
      <c r="G89" s="193"/>
      <c r="H89" s="193"/>
      <c r="I89" s="220" t="str">
        <f t="shared" si="7"/>
        <v xml:space="preserve">  </v>
      </c>
      <c r="J89" s="193"/>
      <c r="K89" s="231" t="str">
        <f>+IFERROR(VLOOKUP($J89,'10 FORMULAS'!$B$51:$C$53,2,0),"")</f>
        <v/>
      </c>
      <c r="L89" s="231" t="e">
        <f>+IF(J89="Preventivo","Probabilidad",IF(J89="Detectivo","Probabilidad",IF(#REF!="Correctivo","Impacto","")))</f>
        <v>#REF!</v>
      </c>
      <c r="M89" s="278"/>
      <c r="N89" s="231" t="str">
        <f>+IFERROR(VLOOKUP($M89,'10 FORMULAS'!$B$54:$C$55,2,0),"")</f>
        <v/>
      </c>
      <c r="O89" s="279"/>
      <c r="P89" s="279"/>
      <c r="Q89" s="279"/>
      <c r="R89" s="279"/>
      <c r="S89" s="231" t="str">
        <f t="shared" si="8"/>
        <v/>
      </c>
      <c r="T89" s="231" t="str">
        <f t="shared" si="9"/>
        <v/>
      </c>
      <c r="U89" s="231" t="str">
        <f t="shared" si="10"/>
        <v/>
      </c>
      <c r="V89" s="527"/>
      <c r="W89" s="38"/>
      <c r="X89" s="227"/>
      <c r="Y89" s="228"/>
      <c r="Z89" s="228"/>
    </row>
    <row r="90" spans="1:26" ht="29.45" customHeight="1" x14ac:dyDescent="0.25">
      <c r="A90" s="545"/>
      <c r="B90" s="548"/>
      <c r="C90" s="530"/>
      <c r="D90" s="533"/>
      <c r="E90" s="277">
        <v>5</v>
      </c>
      <c r="F90" s="257"/>
      <c r="G90" s="193"/>
      <c r="H90" s="193"/>
      <c r="I90" s="220" t="str">
        <f t="shared" si="7"/>
        <v xml:space="preserve">  </v>
      </c>
      <c r="J90" s="193"/>
      <c r="K90" s="231" t="str">
        <f>+IFERROR(VLOOKUP($J90,'10 FORMULAS'!$B$51:$C$53,2,0),"")</f>
        <v/>
      </c>
      <c r="L90" s="231" t="e">
        <f>+IF(J90="Preventivo","Probabilidad",IF(J90="Detectivo","Probabilidad",IF(#REF!="Correctivo","Impacto","")))</f>
        <v>#REF!</v>
      </c>
      <c r="M90" s="278"/>
      <c r="N90" s="231" t="str">
        <f>+IFERROR(VLOOKUP($M90,'10 FORMULAS'!$B$54:$C$55,2,0),"")</f>
        <v/>
      </c>
      <c r="O90" s="279"/>
      <c r="P90" s="279"/>
      <c r="Q90" s="279"/>
      <c r="R90" s="279"/>
      <c r="S90" s="231" t="str">
        <f t="shared" si="8"/>
        <v/>
      </c>
      <c r="T90" s="231" t="str">
        <f t="shared" si="9"/>
        <v/>
      </c>
      <c r="U90" s="231" t="str">
        <f t="shared" si="10"/>
        <v/>
      </c>
      <c r="V90" s="527"/>
      <c r="W90" s="38"/>
      <c r="X90" s="227"/>
      <c r="Y90" s="228"/>
      <c r="Z90" s="228"/>
    </row>
    <row r="91" spans="1:26" ht="29.45" customHeight="1" thickBot="1" x14ac:dyDescent="0.3">
      <c r="A91" s="546"/>
      <c r="B91" s="549"/>
      <c r="C91" s="531"/>
      <c r="D91" s="534"/>
      <c r="E91" s="280">
        <v>6</v>
      </c>
      <c r="F91" s="260"/>
      <c r="G91" s="194"/>
      <c r="H91" s="194"/>
      <c r="I91" s="220" t="str">
        <f t="shared" si="7"/>
        <v xml:space="preserve">  </v>
      </c>
      <c r="J91" s="193"/>
      <c r="K91" s="231" t="str">
        <f>+IFERROR(VLOOKUP($J91,'10 FORMULAS'!$B$51:$C$53,2,0),"")</f>
        <v/>
      </c>
      <c r="L91" s="231" t="e">
        <f>+IF(J91="Preventivo","Probabilidad",IF(J91="Detectivo","Probabilidad",IF(#REF!="Correctivo","Impacto","")))</f>
        <v>#REF!</v>
      </c>
      <c r="M91" s="278"/>
      <c r="N91" s="231" t="str">
        <f>+IFERROR(VLOOKUP($M91,'10 FORMULAS'!$B$54:$C$55,2,0),"")</f>
        <v/>
      </c>
      <c r="O91" s="279"/>
      <c r="P91" s="279"/>
      <c r="Q91" s="279"/>
      <c r="R91" s="279"/>
      <c r="S91" s="231" t="str">
        <f t="shared" si="8"/>
        <v/>
      </c>
      <c r="T91" s="231" t="str">
        <f t="shared" si="9"/>
        <v/>
      </c>
      <c r="U91" s="231" t="str">
        <f t="shared" si="10"/>
        <v/>
      </c>
      <c r="V91" s="528"/>
      <c r="W91" s="38"/>
    </row>
    <row r="92" spans="1:26" ht="29.45" customHeight="1" x14ac:dyDescent="0.25">
      <c r="A92" s="544" t="str">
        <f>'2 CONTEXTO E IDENTIFICACIÓN'!A23</f>
        <v>R15</v>
      </c>
      <c r="B92" s="547" t="str">
        <f>+'2 CONTEXTO E IDENTIFICACIÓN'!J23</f>
        <v xml:space="preserve"> por a causa de </v>
      </c>
      <c r="C92" s="529" t="str">
        <f>+'3 PROBABIL E IMPACTO INHERENTE'!E23</f>
        <v/>
      </c>
      <c r="D92" s="532" t="str">
        <f>+'3 PROBABIL E IMPACTO INHERENTE'!M23</f>
        <v/>
      </c>
      <c r="E92" s="281">
        <v>1</v>
      </c>
      <c r="F92" s="258"/>
      <c r="G92" s="52"/>
      <c r="H92" s="52"/>
      <c r="I92" s="220" t="str">
        <f t="shared" si="7"/>
        <v xml:space="preserve">  </v>
      </c>
      <c r="J92" s="193"/>
      <c r="K92" s="231" t="str">
        <f>+IFERROR(VLOOKUP($J92,'10 FORMULAS'!$B$51:$C$53,2,0),"")</f>
        <v/>
      </c>
      <c r="L92" s="231" t="e">
        <f>+IF(J92="Preventivo","Probabilidad",IF(J92="Detectivo","Probabilidad",IF(#REF!="Correctivo","Impacto","")))</f>
        <v>#REF!</v>
      </c>
      <c r="M92" s="278"/>
      <c r="N92" s="231" t="str">
        <f>+IFERROR(VLOOKUP($M92,'10 FORMULAS'!$B$54:$C$55,2,0),"")</f>
        <v/>
      </c>
      <c r="O92" s="279"/>
      <c r="P92" s="279"/>
      <c r="Q92" s="279"/>
      <c r="R92" s="279"/>
      <c r="S92" s="231" t="str">
        <f t="shared" si="8"/>
        <v/>
      </c>
      <c r="T92" s="231" t="str">
        <f t="shared" si="9"/>
        <v/>
      </c>
      <c r="U92" s="231" t="str">
        <f t="shared" si="10"/>
        <v/>
      </c>
      <c r="V92" s="525"/>
      <c r="W92" s="38"/>
      <c r="X92" s="227"/>
      <c r="Y92" s="228"/>
      <c r="Z92" s="228"/>
    </row>
    <row r="93" spans="1:26" ht="29.45" customHeight="1" x14ac:dyDescent="0.25">
      <c r="A93" s="545"/>
      <c r="B93" s="548"/>
      <c r="C93" s="530"/>
      <c r="D93" s="533"/>
      <c r="E93" s="277">
        <v>2</v>
      </c>
      <c r="F93" s="257"/>
      <c r="G93" s="193"/>
      <c r="H93" s="193"/>
      <c r="I93" s="220" t="str">
        <f t="shared" si="7"/>
        <v xml:space="preserve">  </v>
      </c>
      <c r="J93" s="193"/>
      <c r="K93" s="231" t="str">
        <f>+IFERROR(VLOOKUP($J93,'10 FORMULAS'!$B$51:$C$53,2,0),"")</f>
        <v/>
      </c>
      <c r="L93" s="231" t="e">
        <f>+IF(J93="Preventivo","Probabilidad",IF(J93="Detectivo","Probabilidad",IF(#REF!="Correctivo","Impacto","")))</f>
        <v>#REF!</v>
      </c>
      <c r="M93" s="278"/>
      <c r="N93" s="231" t="str">
        <f>+IFERROR(VLOOKUP($M93,'10 FORMULAS'!$B$54:$C$55,2,0),"")</f>
        <v/>
      </c>
      <c r="O93" s="279"/>
      <c r="P93" s="279"/>
      <c r="Q93" s="279"/>
      <c r="R93" s="279"/>
      <c r="S93" s="231" t="str">
        <f t="shared" si="8"/>
        <v/>
      </c>
      <c r="T93" s="231" t="str">
        <f t="shared" si="9"/>
        <v/>
      </c>
      <c r="U93" s="231" t="str">
        <f t="shared" si="10"/>
        <v/>
      </c>
      <c r="V93" s="527"/>
      <c r="W93" s="38"/>
      <c r="X93" s="227"/>
      <c r="Y93" s="228"/>
      <c r="Z93" s="228"/>
    </row>
    <row r="94" spans="1:26" ht="29.45" customHeight="1" x14ac:dyDescent="0.25">
      <c r="A94" s="545"/>
      <c r="B94" s="548"/>
      <c r="C94" s="530"/>
      <c r="D94" s="533"/>
      <c r="E94" s="277">
        <v>3</v>
      </c>
      <c r="F94" s="257"/>
      <c r="G94" s="193"/>
      <c r="H94" s="193"/>
      <c r="I94" s="220" t="str">
        <f t="shared" si="7"/>
        <v xml:space="preserve">  </v>
      </c>
      <c r="J94" s="193"/>
      <c r="K94" s="231" t="str">
        <f>+IFERROR(VLOOKUP($J94,'10 FORMULAS'!$B$51:$C$53,2,0),"")</f>
        <v/>
      </c>
      <c r="L94" s="231" t="e">
        <f>+IF(J94="Preventivo","Probabilidad",IF(J94="Detectivo","Probabilidad",IF(#REF!="Correctivo","Impacto","")))</f>
        <v>#REF!</v>
      </c>
      <c r="M94" s="278"/>
      <c r="N94" s="231" t="str">
        <f>+IFERROR(VLOOKUP($M94,'10 FORMULAS'!$B$54:$C$55,2,0),"")</f>
        <v/>
      </c>
      <c r="O94" s="279"/>
      <c r="P94" s="279"/>
      <c r="Q94" s="279"/>
      <c r="R94" s="279"/>
      <c r="S94" s="231" t="str">
        <f t="shared" si="8"/>
        <v/>
      </c>
      <c r="T94" s="231" t="str">
        <f t="shared" si="9"/>
        <v/>
      </c>
      <c r="U94" s="231" t="str">
        <f t="shared" si="10"/>
        <v/>
      </c>
      <c r="V94" s="527"/>
      <c r="W94" s="38"/>
      <c r="X94" s="227"/>
      <c r="Y94" s="228"/>
      <c r="Z94" s="228"/>
    </row>
    <row r="95" spans="1:26" ht="29.45" customHeight="1" x14ac:dyDescent="0.25">
      <c r="A95" s="545"/>
      <c r="B95" s="548"/>
      <c r="C95" s="530"/>
      <c r="D95" s="533"/>
      <c r="E95" s="277">
        <v>4</v>
      </c>
      <c r="F95" s="257"/>
      <c r="G95" s="193"/>
      <c r="H95" s="193"/>
      <c r="I95" s="220" t="str">
        <f t="shared" si="7"/>
        <v xml:space="preserve">  </v>
      </c>
      <c r="J95" s="193"/>
      <c r="K95" s="231" t="str">
        <f>+IFERROR(VLOOKUP($J95,'10 FORMULAS'!$B$51:$C$53,2,0),"")</f>
        <v/>
      </c>
      <c r="L95" s="231" t="e">
        <f>+IF(J95="Preventivo","Probabilidad",IF(J95="Detectivo","Probabilidad",IF(#REF!="Correctivo","Impacto","")))</f>
        <v>#REF!</v>
      </c>
      <c r="M95" s="278"/>
      <c r="N95" s="231" t="str">
        <f>+IFERROR(VLOOKUP($M95,'10 FORMULAS'!$B$54:$C$55,2,0),"")</f>
        <v/>
      </c>
      <c r="O95" s="279"/>
      <c r="P95" s="279"/>
      <c r="Q95" s="279"/>
      <c r="R95" s="279"/>
      <c r="S95" s="231" t="str">
        <f t="shared" si="8"/>
        <v/>
      </c>
      <c r="T95" s="231" t="str">
        <f t="shared" si="9"/>
        <v/>
      </c>
      <c r="U95" s="231" t="str">
        <f t="shared" si="10"/>
        <v/>
      </c>
      <c r="V95" s="527"/>
      <c r="W95" s="38"/>
      <c r="X95" s="227"/>
      <c r="Y95" s="228"/>
      <c r="Z95" s="228"/>
    </row>
    <row r="96" spans="1:26" ht="29.45" customHeight="1" x14ac:dyDescent="0.25">
      <c r="A96" s="545"/>
      <c r="B96" s="548"/>
      <c r="C96" s="530"/>
      <c r="D96" s="533"/>
      <c r="E96" s="277">
        <v>5</v>
      </c>
      <c r="F96" s="257"/>
      <c r="G96" s="193"/>
      <c r="H96" s="193"/>
      <c r="I96" s="220" t="str">
        <f t="shared" si="7"/>
        <v xml:space="preserve">  </v>
      </c>
      <c r="J96" s="193"/>
      <c r="K96" s="231" t="str">
        <f>+IFERROR(VLOOKUP($J96,'10 FORMULAS'!$B$51:$C$53,2,0),"")</f>
        <v/>
      </c>
      <c r="L96" s="231" t="e">
        <f>+IF(J96="Preventivo","Probabilidad",IF(J96="Detectivo","Probabilidad",IF(#REF!="Correctivo","Impacto","")))</f>
        <v>#REF!</v>
      </c>
      <c r="M96" s="278"/>
      <c r="N96" s="231" t="str">
        <f>+IFERROR(VLOOKUP($M96,'10 FORMULAS'!$B$54:$C$55,2,0),"")</f>
        <v/>
      </c>
      <c r="O96" s="279"/>
      <c r="P96" s="279"/>
      <c r="Q96" s="279"/>
      <c r="R96" s="279"/>
      <c r="S96" s="231" t="str">
        <f t="shared" si="8"/>
        <v/>
      </c>
      <c r="T96" s="231" t="str">
        <f t="shared" si="9"/>
        <v/>
      </c>
      <c r="U96" s="231" t="str">
        <f t="shared" si="10"/>
        <v/>
      </c>
      <c r="V96" s="527"/>
      <c r="W96" s="38"/>
      <c r="X96" s="227"/>
      <c r="Y96" s="228"/>
      <c r="Z96" s="228"/>
    </row>
    <row r="97" spans="1:26" ht="29.45" customHeight="1" thickBot="1" x14ac:dyDescent="0.3">
      <c r="A97" s="546"/>
      <c r="B97" s="549"/>
      <c r="C97" s="531"/>
      <c r="D97" s="534"/>
      <c r="E97" s="280">
        <v>6</v>
      </c>
      <c r="F97" s="260"/>
      <c r="G97" s="194"/>
      <c r="H97" s="194"/>
      <c r="I97" s="220" t="str">
        <f t="shared" si="7"/>
        <v xml:space="preserve">  </v>
      </c>
      <c r="J97" s="193"/>
      <c r="K97" s="231" t="str">
        <f>+IFERROR(VLOOKUP($J97,'10 FORMULAS'!$B$51:$C$53,2,0),"")</f>
        <v/>
      </c>
      <c r="L97" s="231" t="e">
        <f>+IF(J97="Preventivo","Probabilidad",IF(J97="Detectivo","Probabilidad",IF(#REF!="Correctivo","Impacto","")))</f>
        <v>#REF!</v>
      </c>
      <c r="M97" s="278"/>
      <c r="N97" s="231" t="str">
        <f>+IFERROR(VLOOKUP($M97,'10 FORMULAS'!$B$54:$C$55,2,0),"")</f>
        <v/>
      </c>
      <c r="O97" s="279"/>
      <c r="P97" s="279"/>
      <c r="Q97" s="279"/>
      <c r="R97" s="279"/>
      <c r="S97" s="231" t="str">
        <f t="shared" si="8"/>
        <v/>
      </c>
      <c r="T97" s="231" t="str">
        <f t="shared" si="9"/>
        <v/>
      </c>
      <c r="U97" s="231" t="str">
        <f t="shared" si="10"/>
        <v/>
      </c>
      <c r="V97" s="528"/>
      <c r="W97" s="38"/>
    </row>
    <row r="98" spans="1:26" ht="29.45" customHeight="1" x14ac:dyDescent="0.25">
      <c r="A98" s="544" t="str">
        <f>'2 CONTEXTO E IDENTIFICACIÓN'!A24</f>
        <v>R16</v>
      </c>
      <c r="B98" s="547" t="str">
        <f>+'2 CONTEXTO E IDENTIFICACIÓN'!J24</f>
        <v xml:space="preserve"> por a causa de </v>
      </c>
      <c r="C98" s="529" t="str">
        <f>+'3 PROBABIL E IMPACTO INHERENTE'!E24</f>
        <v/>
      </c>
      <c r="D98" s="532" t="str">
        <f>+'3 PROBABIL E IMPACTO INHERENTE'!M24</f>
        <v/>
      </c>
      <c r="E98" s="281">
        <v>1</v>
      </c>
      <c r="F98" s="258"/>
      <c r="G98" s="52"/>
      <c r="H98" s="52"/>
      <c r="I98" s="220" t="str">
        <f t="shared" si="7"/>
        <v xml:space="preserve">  </v>
      </c>
      <c r="J98" s="193"/>
      <c r="K98" s="231" t="str">
        <f>+IFERROR(VLOOKUP($J98,'10 FORMULAS'!$B$51:$C$53,2,0),"")</f>
        <v/>
      </c>
      <c r="L98" s="231" t="e">
        <f>+IF(J98="Preventivo","Probabilidad",IF(J98="Detectivo","Probabilidad",IF(#REF!="Correctivo","Impacto","")))</f>
        <v>#REF!</v>
      </c>
      <c r="M98" s="278"/>
      <c r="N98" s="231" t="str">
        <f>+IFERROR(VLOOKUP($M98,'10 FORMULAS'!$B$54:$C$55,2,0),"")</f>
        <v/>
      </c>
      <c r="O98" s="279"/>
      <c r="P98" s="279"/>
      <c r="Q98" s="279"/>
      <c r="R98" s="279"/>
      <c r="S98" s="231" t="str">
        <f t="shared" si="8"/>
        <v/>
      </c>
      <c r="T98" s="231" t="str">
        <f t="shared" si="9"/>
        <v/>
      </c>
      <c r="U98" s="231" t="str">
        <f t="shared" si="10"/>
        <v/>
      </c>
      <c r="V98" s="525"/>
      <c r="W98" s="38"/>
      <c r="X98" s="227"/>
      <c r="Y98" s="228"/>
      <c r="Z98" s="228"/>
    </row>
    <row r="99" spans="1:26" ht="29.45" customHeight="1" x14ac:dyDescent="0.25">
      <c r="A99" s="545"/>
      <c r="B99" s="548"/>
      <c r="C99" s="530"/>
      <c r="D99" s="533"/>
      <c r="E99" s="277">
        <v>2</v>
      </c>
      <c r="F99" s="257"/>
      <c r="G99" s="193"/>
      <c r="H99" s="193"/>
      <c r="I99" s="220" t="str">
        <f t="shared" si="7"/>
        <v xml:space="preserve">  </v>
      </c>
      <c r="J99" s="193"/>
      <c r="K99" s="231" t="str">
        <f>+IFERROR(VLOOKUP($J99,'10 FORMULAS'!$B$51:$C$53,2,0),"")</f>
        <v/>
      </c>
      <c r="L99" s="231" t="e">
        <f>+IF(J99="Preventivo","Probabilidad",IF(J99="Detectivo","Probabilidad",IF(#REF!="Correctivo","Impacto","")))</f>
        <v>#REF!</v>
      </c>
      <c r="M99" s="278"/>
      <c r="N99" s="231" t="str">
        <f>+IFERROR(VLOOKUP($M99,'10 FORMULAS'!$B$54:$C$55,2,0),"")</f>
        <v/>
      </c>
      <c r="O99" s="279"/>
      <c r="P99" s="279"/>
      <c r="Q99" s="279"/>
      <c r="R99" s="279"/>
      <c r="S99" s="231" t="str">
        <f t="shared" si="8"/>
        <v/>
      </c>
      <c r="T99" s="231" t="str">
        <f t="shared" si="9"/>
        <v/>
      </c>
      <c r="U99" s="231" t="str">
        <f t="shared" si="10"/>
        <v/>
      </c>
      <c r="V99" s="527"/>
      <c r="W99" s="38"/>
      <c r="X99" s="227"/>
      <c r="Y99" s="228"/>
      <c r="Z99" s="228"/>
    </row>
    <row r="100" spans="1:26" ht="29.45" customHeight="1" x14ac:dyDescent="0.25">
      <c r="A100" s="545"/>
      <c r="B100" s="548"/>
      <c r="C100" s="530"/>
      <c r="D100" s="533"/>
      <c r="E100" s="277">
        <v>3</v>
      </c>
      <c r="F100" s="257"/>
      <c r="G100" s="193"/>
      <c r="H100" s="193"/>
      <c r="I100" s="220" t="str">
        <f t="shared" si="7"/>
        <v xml:space="preserve">  </v>
      </c>
      <c r="J100" s="193"/>
      <c r="K100" s="231" t="str">
        <f>+IFERROR(VLOOKUP($J100,'10 FORMULAS'!$B$51:$C$53,2,0),"")</f>
        <v/>
      </c>
      <c r="L100" s="231" t="e">
        <f>+IF(J100="Preventivo","Probabilidad",IF(J100="Detectivo","Probabilidad",IF(#REF!="Correctivo","Impacto","")))</f>
        <v>#REF!</v>
      </c>
      <c r="M100" s="278"/>
      <c r="N100" s="231" t="str">
        <f>+IFERROR(VLOOKUP($M100,'10 FORMULAS'!$B$54:$C$55,2,0),"")</f>
        <v/>
      </c>
      <c r="O100" s="279"/>
      <c r="P100" s="279"/>
      <c r="Q100" s="279"/>
      <c r="R100" s="279"/>
      <c r="S100" s="231" t="str">
        <f t="shared" si="8"/>
        <v/>
      </c>
      <c r="T100" s="231" t="str">
        <f t="shared" si="9"/>
        <v/>
      </c>
      <c r="U100" s="231" t="str">
        <f t="shared" si="10"/>
        <v/>
      </c>
      <c r="V100" s="527"/>
      <c r="W100" s="38"/>
      <c r="X100" s="227"/>
      <c r="Y100" s="228"/>
      <c r="Z100" s="228"/>
    </row>
    <row r="101" spans="1:26" ht="29.45" customHeight="1" x14ac:dyDescent="0.25">
      <c r="A101" s="545"/>
      <c r="B101" s="548"/>
      <c r="C101" s="530"/>
      <c r="D101" s="533"/>
      <c r="E101" s="277">
        <v>4</v>
      </c>
      <c r="F101" s="257"/>
      <c r="G101" s="193"/>
      <c r="H101" s="193"/>
      <c r="I101" s="220" t="str">
        <f t="shared" si="7"/>
        <v xml:space="preserve">  </v>
      </c>
      <c r="J101" s="193"/>
      <c r="K101" s="231" t="str">
        <f>+IFERROR(VLOOKUP($J101,'10 FORMULAS'!$B$51:$C$53,2,0),"")</f>
        <v/>
      </c>
      <c r="L101" s="231" t="e">
        <f>+IF(J101="Preventivo","Probabilidad",IF(J101="Detectivo","Probabilidad",IF(#REF!="Correctivo","Impacto","")))</f>
        <v>#REF!</v>
      </c>
      <c r="M101" s="278"/>
      <c r="N101" s="231" t="str">
        <f>+IFERROR(VLOOKUP($M101,'10 FORMULAS'!$B$54:$C$55,2,0),"")</f>
        <v/>
      </c>
      <c r="O101" s="279"/>
      <c r="P101" s="279"/>
      <c r="Q101" s="279"/>
      <c r="R101" s="279"/>
      <c r="S101" s="231" t="str">
        <f t="shared" si="8"/>
        <v/>
      </c>
      <c r="T101" s="231" t="str">
        <f t="shared" si="9"/>
        <v/>
      </c>
      <c r="U101" s="231" t="str">
        <f t="shared" si="10"/>
        <v/>
      </c>
      <c r="V101" s="527"/>
      <c r="W101" s="38"/>
      <c r="X101" s="227"/>
      <c r="Y101" s="228"/>
      <c r="Z101" s="228"/>
    </row>
    <row r="102" spans="1:26" ht="29.45" customHeight="1" x14ac:dyDescent="0.25">
      <c r="A102" s="545"/>
      <c r="B102" s="548"/>
      <c r="C102" s="530"/>
      <c r="D102" s="533"/>
      <c r="E102" s="277">
        <v>5</v>
      </c>
      <c r="F102" s="257"/>
      <c r="G102" s="193"/>
      <c r="H102" s="193"/>
      <c r="I102" s="220" t="str">
        <f t="shared" si="7"/>
        <v xml:space="preserve">  </v>
      </c>
      <c r="J102" s="193"/>
      <c r="K102" s="231" t="str">
        <f>+IFERROR(VLOOKUP($J102,'10 FORMULAS'!$B$51:$C$53,2,0),"")</f>
        <v/>
      </c>
      <c r="L102" s="231" t="e">
        <f>+IF(J102="Preventivo","Probabilidad",IF(J102="Detectivo","Probabilidad",IF(#REF!="Correctivo","Impacto","")))</f>
        <v>#REF!</v>
      </c>
      <c r="M102" s="278"/>
      <c r="N102" s="231" t="str">
        <f>+IFERROR(VLOOKUP($M102,'10 FORMULAS'!$B$54:$C$55,2,0),"")</f>
        <v/>
      </c>
      <c r="O102" s="279"/>
      <c r="P102" s="279"/>
      <c r="Q102" s="279"/>
      <c r="R102" s="279"/>
      <c r="S102" s="231" t="str">
        <f t="shared" si="8"/>
        <v/>
      </c>
      <c r="T102" s="231" t="str">
        <f t="shared" si="9"/>
        <v/>
      </c>
      <c r="U102" s="231" t="str">
        <f t="shared" si="10"/>
        <v/>
      </c>
      <c r="V102" s="527"/>
      <c r="W102" s="38"/>
      <c r="X102" s="227"/>
      <c r="Y102" s="228"/>
      <c r="Z102" s="228"/>
    </row>
    <row r="103" spans="1:26" ht="29.45" customHeight="1" thickBot="1" x14ac:dyDescent="0.3">
      <c r="A103" s="546"/>
      <c r="B103" s="549"/>
      <c r="C103" s="531"/>
      <c r="D103" s="534"/>
      <c r="E103" s="280">
        <v>6</v>
      </c>
      <c r="F103" s="260"/>
      <c r="G103" s="194"/>
      <c r="H103" s="194"/>
      <c r="I103" s="220" t="str">
        <f t="shared" si="7"/>
        <v xml:space="preserve">  </v>
      </c>
      <c r="J103" s="193"/>
      <c r="K103" s="231" t="str">
        <f>+IFERROR(VLOOKUP($J103,'10 FORMULAS'!$B$51:$C$53,2,0),"")</f>
        <v/>
      </c>
      <c r="L103" s="231" t="e">
        <f>+IF(J103="Preventivo","Probabilidad",IF(J103="Detectivo","Probabilidad",IF(#REF!="Correctivo","Impacto","")))</f>
        <v>#REF!</v>
      </c>
      <c r="M103" s="278"/>
      <c r="N103" s="231" t="str">
        <f>+IFERROR(VLOOKUP($M103,'10 FORMULAS'!$B$54:$C$55,2,0),"")</f>
        <v/>
      </c>
      <c r="O103" s="279"/>
      <c r="P103" s="279"/>
      <c r="Q103" s="279"/>
      <c r="R103" s="279"/>
      <c r="S103" s="231" t="str">
        <f t="shared" si="8"/>
        <v/>
      </c>
      <c r="T103" s="231" t="str">
        <f t="shared" si="9"/>
        <v/>
      </c>
      <c r="U103" s="231" t="str">
        <f t="shared" si="10"/>
        <v/>
      </c>
      <c r="V103" s="528"/>
      <c r="W103" s="38"/>
    </row>
    <row r="104" spans="1:26" ht="29.45" customHeight="1" x14ac:dyDescent="0.25">
      <c r="A104" s="544" t="str">
        <f>'2 CONTEXTO E IDENTIFICACIÓN'!A25</f>
        <v>R17</v>
      </c>
      <c r="B104" s="547" t="str">
        <f>+'2 CONTEXTO E IDENTIFICACIÓN'!J25</f>
        <v xml:space="preserve"> por a causa de </v>
      </c>
      <c r="C104" s="529" t="str">
        <f>+'3 PROBABIL E IMPACTO INHERENTE'!E25</f>
        <v/>
      </c>
      <c r="D104" s="532" t="str">
        <f>+'3 PROBABIL E IMPACTO INHERENTE'!M25</f>
        <v/>
      </c>
      <c r="E104" s="281">
        <v>1</v>
      </c>
      <c r="F104" s="258"/>
      <c r="G104" s="52"/>
      <c r="H104" s="52"/>
      <c r="I104" s="220" t="str">
        <f t="shared" si="7"/>
        <v xml:space="preserve">  </v>
      </c>
      <c r="J104" s="193"/>
      <c r="K104" s="231" t="str">
        <f>+IFERROR(VLOOKUP($J104,'10 FORMULAS'!$B$51:$C$53,2,0),"")</f>
        <v/>
      </c>
      <c r="L104" s="231" t="e">
        <f>+IF(J104="Preventivo","Probabilidad",IF(J104="Detectivo","Probabilidad",IF(#REF!="Correctivo","Impacto","")))</f>
        <v>#REF!</v>
      </c>
      <c r="M104" s="278"/>
      <c r="N104" s="231" t="str">
        <f>+IFERROR(VLOOKUP($M104,'10 FORMULAS'!$B$54:$C$55,2,0),"")</f>
        <v/>
      </c>
      <c r="O104" s="279"/>
      <c r="P104" s="279"/>
      <c r="Q104" s="279"/>
      <c r="R104" s="279"/>
      <c r="S104" s="231" t="str">
        <f t="shared" ref="S104:S127" si="11">+IFERROR($K104+$N104,"")</f>
        <v/>
      </c>
      <c r="T104" s="231" t="str">
        <f t="shared" si="9"/>
        <v/>
      </c>
      <c r="U104" s="231" t="str">
        <f t="shared" si="10"/>
        <v/>
      </c>
      <c r="V104" s="525"/>
      <c r="W104" s="38"/>
      <c r="X104" s="227"/>
      <c r="Y104" s="228"/>
      <c r="Z104" s="228"/>
    </row>
    <row r="105" spans="1:26" ht="29.45" customHeight="1" x14ac:dyDescent="0.25">
      <c r="A105" s="550"/>
      <c r="B105" s="551"/>
      <c r="C105" s="538"/>
      <c r="D105" s="536"/>
      <c r="E105" s="277">
        <v>2</v>
      </c>
      <c r="F105" s="256"/>
      <c r="G105" s="253"/>
      <c r="H105" s="253"/>
      <c r="I105" s="220" t="str">
        <f t="shared" si="7"/>
        <v xml:space="preserve">  </v>
      </c>
      <c r="J105" s="193"/>
      <c r="K105" s="231" t="str">
        <f>+IFERROR(VLOOKUP($J105,'10 FORMULAS'!$B$51:$C$53,2,0),"")</f>
        <v/>
      </c>
      <c r="L105" s="231" t="e">
        <f>+IF(J105="Preventivo","Probabilidad",IF(J105="Detectivo","Probabilidad",IF(#REF!="Correctivo","Impacto","")))</f>
        <v>#REF!</v>
      </c>
      <c r="M105" s="278"/>
      <c r="N105" s="231" t="str">
        <f>+IFERROR(VLOOKUP($M105,'10 FORMULAS'!$B$54:$C$55,2,0),"")</f>
        <v/>
      </c>
      <c r="O105" s="279"/>
      <c r="P105" s="279"/>
      <c r="Q105" s="279"/>
      <c r="R105" s="279"/>
      <c r="S105" s="231" t="str">
        <f t="shared" si="11"/>
        <v/>
      </c>
      <c r="T105" s="231" t="str">
        <f t="shared" si="9"/>
        <v/>
      </c>
      <c r="U105" s="231" t="str">
        <f t="shared" si="10"/>
        <v/>
      </c>
      <c r="V105" s="526"/>
      <c r="W105" s="38"/>
      <c r="X105" s="227"/>
      <c r="Y105" s="228"/>
      <c r="Z105" s="228"/>
    </row>
    <row r="106" spans="1:26" ht="29.45" customHeight="1" x14ac:dyDescent="0.25">
      <c r="A106" s="550"/>
      <c r="B106" s="551"/>
      <c r="C106" s="538"/>
      <c r="D106" s="536"/>
      <c r="E106" s="277">
        <v>3</v>
      </c>
      <c r="F106" s="256"/>
      <c r="G106" s="253"/>
      <c r="H106" s="253"/>
      <c r="I106" s="220" t="str">
        <f t="shared" si="7"/>
        <v xml:space="preserve">  </v>
      </c>
      <c r="J106" s="193"/>
      <c r="K106" s="231" t="str">
        <f>+IFERROR(VLOOKUP($J106,'10 FORMULAS'!$B$51:$C$53,2,0),"")</f>
        <v/>
      </c>
      <c r="L106" s="231" t="e">
        <f>+IF(J106="Preventivo","Probabilidad",IF(J106="Detectivo","Probabilidad",IF(#REF!="Correctivo","Impacto","")))</f>
        <v>#REF!</v>
      </c>
      <c r="M106" s="278"/>
      <c r="N106" s="231" t="str">
        <f>+IFERROR(VLOOKUP($M106,'10 FORMULAS'!$B$54:$C$55,2,0),"")</f>
        <v/>
      </c>
      <c r="O106" s="279"/>
      <c r="P106" s="279"/>
      <c r="Q106" s="279"/>
      <c r="R106" s="279"/>
      <c r="S106" s="231" t="str">
        <f t="shared" si="11"/>
        <v/>
      </c>
      <c r="T106" s="231" t="str">
        <f t="shared" si="9"/>
        <v/>
      </c>
      <c r="U106" s="231" t="str">
        <f t="shared" si="10"/>
        <v/>
      </c>
      <c r="V106" s="526"/>
      <c r="W106" s="38"/>
      <c r="X106" s="227"/>
      <c r="Y106" s="228"/>
      <c r="Z106" s="228"/>
    </row>
    <row r="107" spans="1:26" ht="29.45" customHeight="1" x14ac:dyDescent="0.25">
      <c r="A107" s="545"/>
      <c r="B107" s="548"/>
      <c r="C107" s="530"/>
      <c r="D107" s="533"/>
      <c r="E107" s="277">
        <v>4</v>
      </c>
      <c r="F107" s="257"/>
      <c r="G107" s="193"/>
      <c r="H107" s="193"/>
      <c r="I107" s="220" t="str">
        <f t="shared" si="7"/>
        <v xml:space="preserve">  </v>
      </c>
      <c r="J107" s="193"/>
      <c r="K107" s="231" t="str">
        <f>+IFERROR(VLOOKUP($J107,'10 FORMULAS'!$B$51:$C$53,2,0),"")</f>
        <v/>
      </c>
      <c r="L107" s="231" t="e">
        <f>+IF(J107="Preventivo","Probabilidad",IF(J107="Detectivo","Probabilidad",IF(#REF!="Correctivo","Impacto","")))</f>
        <v>#REF!</v>
      </c>
      <c r="M107" s="278"/>
      <c r="N107" s="231" t="str">
        <f>+IFERROR(VLOOKUP($M107,'10 FORMULAS'!$B$54:$C$55,2,0),"")</f>
        <v/>
      </c>
      <c r="O107" s="279"/>
      <c r="P107" s="279"/>
      <c r="Q107" s="279"/>
      <c r="R107" s="279"/>
      <c r="S107" s="231" t="str">
        <f t="shared" si="11"/>
        <v/>
      </c>
      <c r="T107" s="231" t="str">
        <f t="shared" si="9"/>
        <v/>
      </c>
      <c r="U107" s="231" t="str">
        <f t="shared" si="10"/>
        <v/>
      </c>
      <c r="V107" s="527"/>
      <c r="W107" s="38"/>
      <c r="X107" s="227"/>
      <c r="Y107" s="228"/>
      <c r="Z107" s="228"/>
    </row>
    <row r="108" spans="1:26" ht="29.45" customHeight="1" x14ac:dyDescent="0.25">
      <c r="A108" s="545"/>
      <c r="B108" s="548"/>
      <c r="C108" s="530"/>
      <c r="D108" s="533"/>
      <c r="E108" s="277">
        <v>5</v>
      </c>
      <c r="F108" s="257"/>
      <c r="G108" s="193"/>
      <c r="H108" s="193"/>
      <c r="I108" s="220" t="str">
        <f t="shared" si="7"/>
        <v xml:space="preserve">  </v>
      </c>
      <c r="J108" s="193"/>
      <c r="K108" s="231" t="str">
        <f>+IFERROR(VLOOKUP($J108,'10 FORMULAS'!$B$51:$C$53,2,0),"")</f>
        <v/>
      </c>
      <c r="L108" s="231" t="e">
        <f>+IF(J108="Preventivo","Probabilidad",IF(J108="Detectivo","Probabilidad",IF(#REF!="Correctivo","Impacto","")))</f>
        <v>#REF!</v>
      </c>
      <c r="M108" s="278"/>
      <c r="N108" s="231" t="str">
        <f>+IFERROR(VLOOKUP($M108,'10 FORMULAS'!$B$54:$C$55,2,0),"")</f>
        <v/>
      </c>
      <c r="O108" s="279"/>
      <c r="P108" s="279"/>
      <c r="Q108" s="279"/>
      <c r="R108" s="279"/>
      <c r="S108" s="231" t="str">
        <f t="shared" si="11"/>
        <v/>
      </c>
      <c r="T108" s="231" t="str">
        <f t="shared" si="9"/>
        <v/>
      </c>
      <c r="U108" s="231" t="str">
        <f t="shared" si="10"/>
        <v/>
      </c>
      <c r="V108" s="527"/>
      <c r="W108" s="38"/>
      <c r="X108" s="227"/>
      <c r="Y108" s="228"/>
      <c r="Z108" s="228"/>
    </row>
    <row r="109" spans="1:26" ht="29.45" customHeight="1" thickBot="1" x14ac:dyDescent="0.3">
      <c r="A109" s="546"/>
      <c r="B109" s="549"/>
      <c r="C109" s="531"/>
      <c r="D109" s="534"/>
      <c r="E109" s="280">
        <v>6</v>
      </c>
      <c r="F109" s="260"/>
      <c r="G109" s="194"/>
      <c r="H109" s="194"/>
      <c r="I109" s="220" t="str">
        <f t="shared" si="7"/>
        <v xml:space="preserve">  </v>
      </c>
      <c r="J109" s="193"/>
      <c r="K109" s="231" t="str">
        <f>+IFERROR(VLOOKUP($J109,'10 FORMULAS'!$B$51:$C$53,2,0),"")</f>
        <v/>
      </c>
      <c r="L109" s="231" t="e">
        <f>+IF(J109="Preventivo","Probabilidad",IF(J109="Detectivo","Probabilidad",IF(#REF!="Correctivo","Impacto","")))</f>
        <v>#REF!</v>
      </c>
      <c r="M109" s="278"/>
      <c r="N109" s="231" t="str">
        <f>+IFERROR(VLOOKUP($M109,'10 FORMULAS'!$B$54:$C$55,2,0),"")</f>
        <v/>
      </c>
      <c r="O109" s="279"/>
      <c r="P109" s="279"/>
      <c r="Q109" s="279"/>
      <c r="R109" s="279"/>
      <c r="S109" s="231" t="str">
        <f t="shared" si="11"/>
        <v/>
      </c>
      <c r="T109" s="231" t="str">
        <f t="shared" si="9"/>
        <v/>
      </c>
      <c r="U109" s="231" t="str">
        <f t="shared" si="10"/>
        <v/>
      </c>
      <c r="V109" s="528"/>
      <c r="W109" s="38"/>
    </row>
    <row r="110" spans="1:26" ht="29.45" customHeight="1" x14ac:dyDescent="0.25">
      <c r="A110" s="544" t="str">
        <f>'2 CONTEXTO E IDENTIFICACIÓN'!A26</f>
        <v>R18</v>
      </c>
      <c r="B110" s="547" t="str">
        <f>+'2 CONTEXTO E IDENTIFICACIÓN'!J26</f>
        <v xml:space="preserve"> por a causa de </v>
      </c>
      <c r="C110" s="529" t="str">
        <f>+'3 PROBABIL E IMPACTO INHERENTE'!E26</f>
        <v/>
      </c>
      <c r="D110" s="532" t="str">
        <f>+'3 PROBABIL E IMPACTO INHERENTE'!M26</f>
        <v/>
      </c>
      <c r="E110" s="281">
        <v>1</v>
      </c>
      <c r="F110" s="258"/>
      <c r="G110" s="52"/>
      <c r="H110" s="52"/>
      <c r="I110" s="220" t="str">
        <f t="shared" si="7"/>
        <v xml:space="preserve">  </v>
      </c>
      <c r="J110" s="193"/>
      <c r="K110" s="231" t="str">
        <f>+IFERROR(VLOOKUP($J110,'10 FORMULAS'!$B$51:$C$53,2,0),"")</f>
        <v/>
      </c>
      <c r="L110" s="231" t="e">
        <f>+IF(J110="Preventivo","Probabilidad",IF(J110="Detectivo","Probabilidad",IF(#REF!="Correctivo","Impacto","")))</f>
        <v>#REF!</v>
      </c>
      <c r="M110" s="278"/>
      <c r="N110" s="231" t="str">
        <f>+IFERROR(VLOOKUP($M110,'10 FORMULAS'!$B$54:$C$55,2,0),"")</f>
        <v/>
      </c>
      <c r="O110" s="279"/>
      <c r="P110" s="279"/>
      <c r="Q110" s="279"/>
      <c r="R110" s="279"/>
      <c r="S110" s="231" t="str">
        <f t="shared" si="11"/>
        <v/>
      </c>
      <c r="T110" s="231" t="str">
        <f t="shared" si="9"/>
        <v/>
      </c>
      <c r="U110" s="231" t="str">
        <f t="shared" si="10"/>
        <v/>
      </c>
      <c r="V110" s="525"/>
      <c r="W110" s="38"/>
      <c r="X110" s="227"/>
      <c r="Y110" s="228"/>
      <c r="Z110" s="228"/>
    </row>
    <row r="111" spans="1:26" ht="29.45" customHeight="1" x14ac:dyDescent="0.25">
      <c r="A111" s="550"/>
      <c r="B111" s="551"/>
      <c r="C111" s="538"/>
      <c r="D111" s="536"/>
      <c r="E111" s="277">
        <v>2</v>
      </c>
      <c r="F111" s="256"/>
      <c r="G111" s="253"/>
      <c r="H111" s="253"/>
      <c r="I111" s="220" t="str">
        <f t="shared" si="7"/>
        <v xml:space="preserve">  </v>
      </c>
      <c r="J111" s="193"/>
      <c r="K111" s="231" t="str">
        <f>+IFERROR(VLOOKUP($J111,'10 FORMULAS'!$B$51:$C$53,2,0),"")</f>
        <v/>
      </c>
      <c r="L111" s="231" t="e">
        <f>+IF(J111="Preventivo","Probabilidad",IF(J111="Detectivo","Probabilidad",IF(#REF!="Correctivo","Impacto","")))</f>
        <v>#REF!</v>
      </c>
      <c r="M111" s="278"/>
      <c r="N111" s="231" t="str">
        <f>+IFERROR(VLOOKUP($M111,'10 FORMULAS'!$B$54:$C$55,2,0),"")</f>
        <v/>
      </c>
      <c r="O111" s="279"/>
      <c r="P111" s="279"/>
      <c r="Q111" s="279"/>
      <c r="R111" s="279"/>
      <c r="S111" s="231" t="str">
        <f t="shared" si="11"/>
        <v/>
      </c>
      <c r="T111" s="231" t="str">
        <f t="shared" si="9"/>
        <v/>
      </c>
      <c r="U111" s="231" t="str">
        <f t="shared" si="10"/>
        <v/>
      </c>
      <c r="V111" s="526"/>
      <c r="W111" s="38"/>
      <c r="X111" s="227"/>
      <c r="Y111" s="228"/>
      <c r="Z111" s="228"/>
    </row>
    <row r="112" spans="1:26" ht="29.45" customHeight="1" x14ac:dyDescent="0.25">
      <c r="A112" s="550"/>
      <c r="B112" s="551"/>
      <c r="C112" s="538"/>
      <c r="D112" s="536"/>
      <c r="E112" s="277">
        <v>3</v>
      </c>
      <c r="F112" s="256"/>
      <c r="G112" s="253"/>
      <c r="H112" s="253"/>
      <c r="I112" s="220" t="str">
        <f t="shared" si="7"/>
        <v xml:space="preserve">  </v>
      </c>
      <c r="J112" s="193"/>
      <c r="K112" s="231" t="str">
        <f>+IFERROR(VLOOKUP($J112,'10 FORMULAS'!$B$51:$C$53,2,0),"")</f>
        <v/>
      </c>
      <c r="L112" s="231" t="e">
        <f>+IF(J112="Preventivo","Probabilidad",IF(J112="Detectivo","Probabilidad",IF(#REF!="Correctivo","Impacto","")))</f>
        <v>#REF!</v>
      </c>
      <c r="M112" s="278"/>
      <c r="N112" s="231" t="str">
        <f>+IFERROR(VLOOKUP($M112,'10 FORMULAS'!$B$54:$C$55,2,0),"")</f>
        <v/>
      </c>
      <c r="O112" s="279"/>
      <c r="P112" s="279"/>
      <c r="Q112" s="279"/>
      <c r="R112" s="279"/>
      <c r="S112" s="231" t="str">
        <f t="shared" si="11"/>
        <v/>
      </c>
      <c r="T112" s="231" t="str">
        <f t="shared" si="9"/>
        <v/>
      </c>
      <c r="U112" s="231" t="str">
        <f t="shared" si="10"/>
        <v/>
      </c>
      <c r="V112" s="526"/>
      <c r="W112" s="38"/>
      <c r="X112" s="227"/>
      <c r="Y112" s="228"/>
      <c r="Z112" s="228"/>
    </row>
    <row r="113" spans="1:26" ht="29.45" customHeight="1" x14ac:dyDescent="0.25">
      <c r="A113" s="545"/>
      <c r="B113" s="548"/>
      <c r="C113" s="530"/>
      <c r="D113" s="533"/>
      <c r="E113" s="277">
        <v>4</v>
      </c>
      <c r="F113" s="257"/>
      <c r="G113" s="193"/>
      <c r="H113" s="193"/>
      <c r="I113" s="220" t="str">
        <f t="shared" si="7"/>
        <v xml:space="preserve">  </v>
      </c>
      <c r="J113" s="193"/>
      <c r="K113" s="231" t="str">
        <f>+IFERROR(VLOOKUP($J113,'10 FORMULAS'!$B$51:$C$53,2,0),"")</f>
        <v/>
      </c>
      <c r="L113" s="231" t="e">
        <f>+IF(J113="Preventivo","Probabilidad",IF(J113="Detectivo","Probabilidad",IF(#REF!="Correctivo","Impacto","")))</f>
        <v>#REF!</v>
      </c>
      <c r="M113" s="278"/>
      <c r="N113" s="231" t="str">
        <f>+IFERROR(VLOOKUP($M113,'10 FORMULAS'!$B$54:$C$55,2,0),"")</f>
        <v/>
      </c>
      <c r="O113" s="279"/>
      <c r="P113" s="279"/>
      <c r="Q113" s="279"/>
      <c r="R113" s="279"/>
      <c r="S113" s="231" t="str">
        <f t="shared" si="11"/>
        <v/>
      </c>
      <c r="T113" s="231" t="str">
        <f t="shared" si="9"/>
        <v/>
      </c>
      <c r="U113" s="231" t="str">
        <f t="shared" si="10"/>
        <v/>
      </c>
      <c r="V113" s="527"/>
      <c r="W113" s="38"/>
      <c r="X113" s="227"/>
      <c r="Y113" s="228"/>
      <c r="Z113" s="228"/>
    </row>
    <row r="114" spans="1:26" ht="29.45" customHeight="1" x14ac:dyDescent="0.25">
      <c r="A114" s="545"/>
      <c r="B114" s="548"/>
      <c r="C114" s="530"/>
      <c r="D114" s="533"/>
      <c r="E114" s="277">
        <v>5</v>
      </c>
      <c r="F114" s="257"/>
      <c r="G114" s="193"/>
      <c r="H114" s="193"/>
      <c r="I114" s="220" t="str">
        <f t="shared" si="7"/>
        <v xml:space="preserve">  </v>
      </c>
      <c r="J114" s="193"/>
      <c r="K114" s="231" t="str">
        <f>+IFERROR(VLOOKUP($J114,'10 FORMULAS'!$B$51:$C$53,2,0),"")</f>
        <v/>
      </c>
      <c r="L114" s="231" t="e">
        <f>+IF(J114="Preventivo","Probabilidad",IF(J114="Detectivo","Probabilidad",IF(#REF!="Correctivo","Impacto","")))</f>
        <v>#REF!</v>
      </c>
      <c r="M114" s="278"/>
      <c r="N114" s="231" t="str">
        <f>+IFERROR(VLOOKUP($M114,'10 FORMULAS'!$B$54:$C$55,2,0),"")</f>
        <v/>
      </c>
      <c r="O114" s="279"/>
      <c r="P114" s="279"/>
      <c r="Q114" s="279"/>
      <c r="R114" s="279"/>
      <c r="S114" s="231" t="str">
        <f t="shared" si="11"/>
        <v/>
      </c>
      <c r="T114" s="231" t="str">
        <f t="shared" si="9"/>
        <v/>
      </c>
      <c r="U114" s="231" t="str">
        <f t="shared" si="10"/>
        <v/>
      </c>
      <c r="V114" s="527"/>
      <c r="W114" s="38"/>
      <c r="X114" s="227"/>
      <c r="Y114" s="228"/>
      <c r="Z114" s="228"/>
    </row>
    <row r="115" spans="1:26" ht="29.45" customHeight="1" thickBot="1" x14ac:dyDescent="0.3">
      <c r="A115" s="546"/>
      <c r="B115" s="549"/>
      <c r="C115" s="531"/>
      <c r="D115" s="534"/>
      <c r="E115" s="280">
        <v>6</v>
      </c>
      <c r="F115" s="260"/>
      <c r="G115" s="194"/>
      <c r="H115" s="194"/>
      <c r="I115" s="220" t="str">
        <f t="shared" si="7"/>
        <v xml:space="preserve">  </v>
      </c>
      <c r="J115" s="193"/>
      <c r="K115" s="231" t="str">
        <f>+IFERROR(VLOOKUP($J115,'10 FORMULAS'!$B$51:$C$53,2,0),"")</f>
        <v/>
      </c>
      <c r="L115" s="231" t="e">
        <f>+IF(J115="Preventivo","Probabilidad",IF(J115="Detectivo","Probabilidad",IF(#REF!="Correctivo","Impacto","")))</f>
        <v>#REF!</v>
      </c>
      <c r="M115" s="278"/>
      <c r="N115" s="231" t="str">
        <f>+IFERROR(VLOOKUP($M115,'10 FORMULAS'!$B$54:$C$55,2,0),"")</f>
        <v/>
      </c>
      <c r="O115" s="279"/>
      <c r="P115" s="279"/>
      <c r="Q115" s="279"/>
      <c r="R115" s="279"/>
      <c r="S115" s="231" t="str">
        <f t="shared" si="11"/>
        <v/>
      </c>
      <c r="T115" s="231" t="str">
        <f t="shared" si="9"/>
        <v/>
      </c>
      <c r="U115" s="231" t="str">
        <f t="shared" si="10"/>
        <v/>
      </c>
      <c r="V115" s="528"/>
      <c r="W115" s="38"/>
    </row>
    <row r="116" spans="1:26" ht="29.45" customHeight="1" x14ac:dyDescent="0.25">
      <c r="A116" s="544" t="str">
        <f>'2 CONTEXTO E IDENTIFICACIÓN'!A27</f>
        <v>R19</v>
      </c>
      <c r="B116" s="547" t="str">
        <f>+'2 CONTEXTO E IDENTIFICACIÓN'!J27</f>
        <v xml:space="preserve"> por a causa de </v>
      </c>
      <c r="C116" s="529" t="str">
        <f>+'3 PROBABIL E IMPACTO INHERENTE'!E27</f>
        <v/>
      </c>
      <c r="D116" s="532" t="str">
        <f>+'3 PROBABIL E IMPACTO INHERENTE'!M27</f>
        <v/>
      </c>
      <c r="E116" s="281">
        <v>1</v>
      </c>
      <c r="F116" s="258"/>
      <c r="G116" s="52"/>
      <c r="H116" s="52"/>
      <c r="I116" s="220" t="str">
        <f t="shared" si="7"/>
        <v xml:space="preserve">  </v>
      </c>
      <c r="J116" s="193"/>
      <c r="K116" s="231" t="str">
        <f>+IFERROR(VLOOKUP($J116,'10 FORMULAS'!$B$51:$C$53,2,0),"")</f>
        <v/>
      </c>
      <c r="L116" s="231" t="e">
        <f>+IF(J116="Preventivo","Probabilidad",IF(J116="Detectivo","Probabilidad",IF(#REF!="Correctivo","Impacto","")))</f>
        <v>#REF!</v>
      </c>
      <c r="M116" s="278"/>
      <c r="N116" s="231" t="str">
        <f>+IFERROR(VLOOKUP($M116,'10 FORMULAS'!$B$54:$C$55,2,0),"")</f>
        <v/>
      </c>
      <c r="O116" s="279"/>
      <c r="P116" s="279"/>
      <c r="Q116" s="279"/>
      <c r="R116" s="279"/>
      <c r="S116" s="231" t="str">
        <f t="shared" si="11"/>
        <v/>
      </c>
      <c r="T116" s="231" t="str">
        <f t="shared" ref="T116:T127" si="12">+IFERROR(C116*S116,"")</f>
        <v/>
      </c>
      <c r="U116" s="231" t="str">
        <f t="shared" ref="U116:U127" si="13">+IFERROR(S116-T116,"")</f>
        <v/>
      </c>
      <c r="V116" s="525"/>
      <c r="W116" s="38"/>
      <c r="X116" s="227"/>
      <c r="Y116" s="228"/>
      <c r="Z116" s="228"/>
    </row>
    <row r="117" spans="1:26" ht="29.45" customHeight="1" x14ac:dyDescent="0.25">
      <c r="A117" s="550"/>
      <c r="B117" s="551"/>
      <c r="C117" s="538"/>
      <c r="D117" s="536"/>
      <c r="E117" s="277">
        <v>2</v>
      </c>
      <c r="F117" s="256"/>
      <c r="G117" s="253"/>
      <c r="H117" s="253"/>
      <c r="I117" s="220" t="str">
        <f t="shared" si="7"/>
        <v xml:space="preserve">  </v>
      </c>
      <c r="J117" s="193"/>
      <c r="K117" s="231" t="str">
        <f>+IFERROR(VLOOKUP($J117,'10 FORMULAS'!$B$51:$C$53,2,0),"")</f>
        <v/>
      </c>
      <c r="L117" s="231" t="e">
        <f>+IF(J117="Preventivo","Probabilidad",IF(J117="Detectivo","Probabilidad",IF(#REF!="Correctivo","Impacto","")))</f>
        <v>#REF!</v>
      </c>
      <c r="M117" s="278"/>
      <c r="N117" s="231" t="str">
        <f>+IFERROR(VLOOKUP($M117,'10 FORMULAS'!$B$54:$C$55,2,0),"")</f>
        <v/>
      </c>
      <c r="O117" s="279"/>
      <c r="P117" s="279"/>
      <c r="Q117" s="279"/>
      <c r="R117" s="279"/>
      <c r="S117" s="231" t="str">
        <f t="shared" si="11"/>
        <v/>
      </c>
      <c r="T117" s="231" t="str">
        <f t="shared" si="12"/>
        <v/>
      </c>
      <c r="U117" s="231" t="str">
        <f t="shared" si="13"/>
        <v/>
      </c>
      <c r="V117" s="526"/>
      <c r="W117" s="38"/>
      <c r="X117" s="227"/>
      <c r="Y117" s="228"/>
      <c r="Z117" s="228"/>
    </row>
    <row r="118" spans="1:26" ht="29.45" customHeight="1" x14ac:dyDescent="0.25">
      <c r="A118" s="550"/>
      <c r="B118" s="551"/>
      <c r="C118" s="538"/>
      <c r="D118" s="536"/>
      <c r="E118" s="277">
        <v>3</v>
      </c>
      <c r="F118" s="256"/>
      <c r="G118" s="253"/>
      <c r="H118" s="253"/>
      <c r="I118" s="220" t="str">
        <f t="shared" si="7"/>
        <v xml:space="preserve">  </v>
      </c>
      <c r="J118" s="193"/>
      <c r="K118" s="231" t="str">
        <f>+IFERROR(VLOOKUP($J118,'10 FORMULAS'!$B$51:$C$53,2,0),"")</f>
        <v/>
      </c>
      <c r="L118" s="231" t="e">
        <f>+IF(J118="Preventivo","Probabilidad",IF(J118="Detectivo","Probabilidad",IF(#REF!="Correctivo","Impacto","")))</f>
        <v>#REF!</v>
      </c>
      <c r="M118" s="278"/>
      <c r="N118" s="231" t="str">
        <f>+IFERROR(VLOOKUP($M118,'10 FORMULAS'!$B$54:$C$55,2,0),"")</f>
        <v/>
      </c>
      <c r="O118" s="279"/>
      <c r="P118" s="279"/>
      <c r="Q118" s="279"/>
      <c r="R118" s="279"/>
      <c r="S118" s="231" t="str">
        <f t="shared" si="11"/>
        <v/>
      </c>
      <c r="T118" s="231" t="str">
        <f t="shared" si="12"/>
        <v/>
      </c>
      <c r="U118" s="231" t="str">
        <f t="shared" si="13"/>
        <v/>
      </c>
      <c r="V118" s="526"/>
      <c r="W118" s="38"/>
      <c r="X118" s="227"/>
      <c r="Y118" s="228"/>
      <c r="Z118" s="228"/>
    </row>
    <row r="119" spans="1:26" ht="29.45" customHeight="1" x14ac:dyDescent="0.25">
      <c r="A119" s="545"/>
      <c r="B119" s="548"/>
      <c r="C119" s="530"/>
      <c r="D119" s="533"/>
      <c r="E119" s="277">
        <v>4</v>
      </c>
      <c r="F119" s="257"/>
      <c r="G119" s="193"/>
      <c r="H119" s="193"/>
      <c r="I119" s="220" t="str">
        <f t="shared" si="7"/>
        <v xml:space="preserve">  </v>
      </c>
      <c r="J119" s="193"/>
      <c r="K119" s="231" t="str">
        <f>+IFERROR(VLOOKUP($J119,'10 FORMULAS'!$B$51:$C$53,2,0),"")</f>
        <v/>
      </c>
      <c r="L119" s="231" t="e">
        <f>+IF(J119="Preventivo","Probabilidad",IF(J119="Detectivo","Probabilidad",IF(#REF!="Correctivo","Impacto","")))</f>
        <v>#REF!</v>
      </c>
      <c r="M119" s="278"/>
      <c r="N119" s="231" t="str">
        <f>+IFERROR(VLOOKUP($M119,'10 FORMULAS'!$B$54:$C$55,2,0),"")</f>
        <v/>
      </c>
      <c r="O119" s="279"/>
      <c r="P119" s="279"/>
      <c r="Q119" s="279"/>
      <c r="R119" s="279"/>
      <c r="S119" s="231" t="str">
        <f t="shared" si="11"/>
        <v/>
      </c>
      <c r="T119" s="231" t="str">
        <f t="shared" si="12"/>
        <v/>
      </c>
      <c r="U119" s="231" t="str">
        <f t="shared" si="13"/>
        <v/>
      </c>
      <c r="V119" s="527"/>
      <c r="W119" s="38"/>
      <c r="X119" s="227"/>
      <c r="Y119" s="228"/>
      <c r="Z119" s="228"/>
    </row>
    <row r="120" spans="1:26" ht="29.45" customHeight="1" x14ac:dyDescent="0.25">
      <c r="A120" s="545"/>
      <c r="B120" s="548"/>
      <c r="C120" s="530"/>
      <c r="D120" s="533"/>
      <c r="E120" s="277">
        <v>5</v>
      </c>
      <c r="F120" s="257"/>
      <c r="G120" s="193"/>
      <c r="H120" s="193"/>
      <c r="I120" s="220" t="str">
        <f t="shared" si="7"/>
        <v xml:space="preserve">  </v>
      </c>
      <c r="J120" s="193"/>
      <c r="K120" s="231" t="str">
        <f>+IFERROR(VLOOKUP($J120,'10 FORMULAS'!$B$51:$C$53,2,0),"")</f>
        <v/>
      </c>
      <c r="L120" s="231" t="e">
        <f>+IF(J120="Preventivo","Probabilidad",IF(J120="Detectivo","Probabilidad",IF(#REF!="Correctivo","Impacto","")))</f>
        <v>#REF!</v>
      </c>
      <c r="M120" s="278"/>
      <c r="N120" s="231" t="str">
        <f>+IFERROR(VLOOKUP($M120,'10 FORMULAS'!$B$54:$C$55,2,0),"")</f>
        <v/>
      </c>
      <c r="O120" s="279"/>
      <c r="P120" s="279"/>
      <c r="Q120" s="279"/>
      <c r="R120" s="279"/>
      <c r="S120" s="231" t="str">
        <f t="shared" si="11"/>
        <v/>
      </c>
      <c r="T120" s="231" t="str">
        <f t="shared" si="12"/>
        <v/>
      </c>
      <c r="U120" s="231" t="str">
        <f t="shared" si="13"/>
        <v/>
      </c>
      <c r="V120" s="527"/>
      <c r="W120" s="38"/>
      <c r="X120" s="227"/>
      <c r="Y120" s="228"/>
      <c r="Z120" s="228"/>
    </row>
    <row r="121" spans="1:26" ht="29.45" customHeight="1" thickBot="1" x14ac:dyDescent="0.3">
      <c r="A121" s="546"/>
      <c r="B121" s="549"/>
      <c r="C121" s="531"/>
      <c r="D121" s="534"/>
      <c r="E121" s="280">
        <v>6</v>
      </c>
      <c r="F121" s="260"/>
      <c r="G121" s="194"/>
      <c r="H121" s="194"/>
      <c r="I121" s="220" t="str">
        <f t="shared" si="7"/>
        <v xml:space="preserve">  </v>
      </c>
      <c r="J121" s="193"/>
      <c r="K121" s="231" t="str">
        <f>+IFERROR(VLOOKUP($J121,'10 FORMULAS'!$B$51:$C$53,2,0),"")</f>
        <v/>
      </c>
      <c r="L121" s="231" t="e">
        <f>+IF(J121="Preventivo","Probabilidad",IF(J121="Detectivo","Probabilidad",IF(#REF!="Correctivo","Impacto","")))</f>
        <v>#REF!</v>
      </c>
      <c r="M121" s="278"/>
      <c r="N121" s="231" t="str">
        <f>+IFERROR(VLOOKUP($M121,'10 FORMULAS'!$B$54:$C$55,2,0),"")</f>
        <v/>
      </c>
      <c r="O121" s="279"/>
      <c r="P121" s="279"/>
      <c r="Q121" s="279"/>
      <c r="R121" s="279"/>
      <c r="S121" s="231" t="str">
        <f t="shared" si="11"/>
        <v/>
      </c>
      <c r="T121" s="231" t="str">
        <f t="shared" si="12"/>
        <v/>
      </c>
      <c r="U121" s="231" t="str">
        <f t="shared" si="13"/>
        <v/>
      </c>
      <c r="V121" s="528"/>
      <c r="W121" s="38"/>
    </row>
    <row r="122" spans="1:26" ht="29.45" customHeight="1" x14ac:dyDescent="0.25">
      <c r="A122" s="544" t="str">
        <f>'2 CONTEXTO E IDENTIFICACIÓN'!A28</f>
        <v>R20</v>
      </c>
      <c r="B122" s="547" t="str">
        <f>+'2 CONTEXTO E IDENTIFICACIÓN'!J28</f>
        <v xml:space="preserve"> por a causa de </v>
      </c>
      <c r="C122" s="529" t="str">
        <f>+'3 PROBABIL E IMPACTO INHERENTE'!E28</f>
        <v/>
      </c>
      <c r="D122" s="532" t="str">
        <f>+'3 PROBABIL E IMPACTO INHERENTE'!M28</f>
        <v/>
      </c>
      <c r="E122" s="281">
        <v>1</v>
      </c>
      <c r="F122" s="258"/>
      <c r="G122" s="52"/>
      <c r="H122" s="52"/>
      <c r="I122" s="220" t="str">
        <f t="shared" si="7"/>
        <v xml:space="preserve">  </v>
      </c>
      <c r="J122" s="193"/>
      <c r="K122" s="231" t="str">
        <f>+IFERROR(VLOOKUP($J122,'10 FORMULAS'!$B$51:$C$53,2,0),"")</f>
        <v/>
      </c>
      <c r="L122" s="231" t="e">
        <f>+IF(J122="Preventivo","Probabilidad",IF(J122="Detectivo","Probabilidad",IF(#REF!="Correctivo","Impacto","")))</f>
        <v>#REF!</v>
      </c>
      <c r="M122" s="278"/>
      <c r="N122" s="231" t="str">
        <f>+IFERROR(VLOOKUP($M122,'10 FORMULAS'!$B$54:$C$55,2,0),"")</f>
        <v/>
      </c>
      <c r="O122" s="279"/>
      <c r="P122" s="279"/>
      <c r="Q122" s="279"/>
      <c r="R122" s="279"/>
      <c r="S122" s="231" t="str">
        <f t="shared" si="11"/>
        <v/>
      </c>
      <c r="T122" s="231" t="str">
        <f t="shared" si="12"/>
        <v/>
      </c>
      <c r="U122" s="231" t="str">
        <f t="shared" si="13"/>
        <v/>
      </c>
      <c r="V122" s="525"/>
      <c r="W122" s="38"/>
      <c r="X122" s="227"/>
      <c r="Y122" s="228"/>
      <c r="Z122" s="228"/>
    </row>
    <row r="123" spans="1:26" ht="29.45" customHeight="1" x14ac:dyDescent="0.25">
      <c r="A123" s="550"/>
      <c r="B123" s="551"/>
      <c r="C123" s="538"/>
      <c r="D123" s="536"/>
      <c r="E123" s="277">
        <v>2</v>
      </c>
      <c r="F123" s="256"/>
      <c r="G123" s="253"/>
      <c r="H123" s="253"/>
      <c r="I123" s="220" t="str">
        <f t="shared" si="7"/>
        <v xml:space="preserve">  </v>
      </c>
      <c r="J123" s="193"/>
      <c r="K123" s="231" t="str">
        <f>+IFERROR(VLOOKUP($J123,'10 FORMULAS'!$B$51:$C$53,2,0),"")</f>
        <v/>
      </c>
      <c r="L123" s="231" t="e">
        <f>+IF(J123="Preventivo","Probabilidad",IF(J123="Detectivo","Probabilidad",IF(#REF!="Correctivo","Impacto","")))</f>
        <v>#REF!</v>
      </c>
      <c r="M123" s="278"/>
      <c r="N123" s="231" t="str">
        <f>+IFERROR(VLOOKUP($M123,'10 FORMULAS'!$B$54:$C$55,2,0),"")</f>
        <v/>
      </c>
      <c r="O123" s="279"/>
      <c r="P123" s="279"/>
      <c r="Q123" s="279"/>
      <c r="R123" s="279"/>
      <c r="S123" s="231" t="str">
        <f t="shared" si="11"/>
        <v/>
      </c>
      <c r="T123" s="231" t="str">
        <f t="shared" si="12"/>
        <v/>
      </c>
      <c r="U123" s="231" t="str">
        <f t="shared" si="13"/>
        <v/>
      </c>
      <c r="V123" s="526"/>
      <c r="W123" s="38"/>
      <c r="X123" s="227"/>
      <c r="Y123" s="228"/>
      <c r="Z123" s="228"/>
    </row>
    <row r="124" spans="1:26" ht="29.45" customHeight="1" x14ac:dyDescent="0.25">
      <c r="A124" s="550"/>
      <c r="B124" s="551"/>
      <c r="C124" s="538"/>
      <c r="D124" s="536"/>
      <c r="E124" s="277">
        <v>3</v>
      </c>
      <c r="F124" s="256"/>
      <c r="G124" s="253"/>
      <c r="H124" s="253"/>
      <c r="I124" s="220" t="str">
        <f t="shared" si="7"/>
        <v xml:space="preserve">  </v>
      </c>
      <c r="J124" s="193"/>
      <c r="K124" s="231" t="str">
        <f>+IFERROR(VLOOKUP($J124,'10 FORMULAS'!$B$51:$C$53,2,0),"")</f>
        <v/>
      </c>
      <c r="L124" s="231" t="e">
        <f>+IF(J124="Preventivo","Probabilidad",IF(J124="Detectivo","Probabilidad",IF(#REF!="Correctivo","Impacto","")))</f>
        <v>#REF!</v>
      </c>
      <c r="M124" s="278"/>
      <c r="N124" s="231" t="str">
        <f>+IFERROR(VLOOKUP($M124,'10 FORMULAS'!$B$54:$C$55,2,0),"")</f>
        <v/>
      </c>
      <c r="O124" s="279"/>
      <c r="P124" s="279"/>
      <c r="Q124" s="279"/>
      <c r="R124" s="279"/>
      <c r="S124" s="231" t="str">
        <f t="shared" si="11"/>
        <v/>
      </c>
      <c r="T124" s="231" t="str">
        <f t="shared" si="12"/>
        <v/>
      </c>
      <c r="U124" s="231" t="str">
        <f t="shared" si="13"/>
        <v/>
      </c>
      <c r="V124" s="526"/>
      <c r="W124" s="38"/>
      <c r="X124" s="227"/>
      <c r="Y124" s="228"/>
      <c r="Z124" s="228"/>
    </row>
    <row r="125" spans="1:26" ht="29.45" customHeight="1" x14ac:dyDescent="0.25">
      <c r="A125" s="545"/>
      <c r="B125" s="548"/>
      <c r="C125" s="530"/>
      <c r="D125" s="533"/>
      <c r="E125" s="277">
        <v>4</v>
      </c>
      <c r="F125" s="257"/>
      <c r="G125" s="193"/>
      <c r="H125" s="193"/>
      <c r="I125" s="220" t="str">
        <f t="shared" si="7"/>
        <v xml:space="preserve">  </v>
      </c>
      <c r="J125" s="193"/>
      <c r="K125" s="231" t="str">
        <f>+IFERROR(VLOOKUP($J125,'10 FORMULAS'!$B$51:$C$53,2,0),"")</f>
        <v/>
      </c>
      <c r="L125" s="231" t="e">
        <f>+IF(J125="Preventivo","Probabilidad",IF(J125="Detectivo","Probabilidad",IF(#REF!="Correctivo","Impacto","")))</f>
        <v>#REF!</v>
      </c>
      <c r="M125" s="278"/>
      <c r="N125" s="231" t="str">
        <f>+IFERROR(VLOOKUP($M125,'10 FORMULAS'!$B$54:$C$55,2,0),"")</f>
        <v/>
      </c>
      <c r="O125" s="279"/>
      <c r="P125" s="279"/>
      <c r="Q125" s="279"/>
      <c r="R125" s="279"/>
      <c r="S125" s="231" t="str">
        <f t="shared" si="11"/>
        <v/>
      </c>
      <c r="T125" s="231" t="str">
        <f t="shared" si="12"/>
        <v/>
      </c>
      <c r="U125" s="231" t="str">
        <f t="shared" si="13"/>
        <v/>
      </c>
      <c r="V125" s="527"/>
      <c r="W125" s="38"/>
      <c r="X125" s="227"/>
      <c r="Y125" s="228"/>
      <c r="Z125" s="228"/>
    </row>
    <row r="126" spans="1:26" ht="29.45" customHeight="1" x14ac:dyDescent="0.25">
      <c r="A126" s="545"/>
      <c r="B126" s="548"/>
      <c r="C126" s="530"/>
      <c r="D126" s="533"/>
      <c r="E126" s="277">
        <v>5</v>
      </c>
      <c r="F126" s="257"/>
      <c r="G126" s="193"/>
      <c r="H126" s="193"/>
      <c r="I126" s="220" t="str">
        <f t="shared" si="7"/>
        <v xml:space="preserve">  </v>
      </c>
      <c r="J126" s="193"/>
      <c r="K126" s="231" t="str">
        <f>+IFERROR(VLOOKUP($J126,'10 FORMULAS'!$B$51:$C$53,2,0),"")</f>
        <v/>
      </c>
      <c r="L126" s="231" t="e">
        <f>+IF(J126="Preventivo","Probabilidad",IF(J126="Detectivo","Probabilidad",IF(#REF!="Correctivo","Impacto","")))</f>
        <v>#REF!</v>
      </c>
      <c r="M126" s="278"/>
      <c r="N126" s="231" t="str">
        <f>+IFERROR(VLOOKUP($M126,'10 FORMULAS'!$B$54:$C$55,2,0),"")</f>
        <v/>
      </c>
      <c r="O126" s="279"/>
      <c r="P126" s="279"/>
      <c r="Q126" s="279"/>
      <c r="R126" s="279"/>
      <c r="S126" s="231" t="str">
        <f t="shared" si="11"/>
        <v/>
      </c>
      <c r="T126" s="231" t="str">
        <f t="shared" si="12"/>
        <v/>
      </c>
      <c r="U126" s="231" t="str">
        <f t="shared" si="13"/>
        <v/>
      </c>
      <c r="V126" s="527"/>
      <c r="W126" s="38"/>
      <c r="X126" s="227"/>
      <c r="Y126" s="228"/>
      <c r="Z126" s="228"/>
    </row>
    <row r="127" spans="1:26" ht="29.45" customHeight="1" thickBot="1" x14ac:dyDescent="0.3">
      <c r="A127" s="546"/>
      <c r="B127" s="549"/>
      <c r="C127" s="531"/>
      <c r="D127" s="534"/>
      <c r="E127" s="280">
        <v>6</v>
      </c>
      <c r="F127" s="260"/>
      <c r="G127" s="194"/>
      <c r="H127" s="194"/>
      <c r="I127" s="220" t="str">
        <f t="shared" si="7"/>
        <v xml:space="preserve">  </v>
      </c>
      <c r="J127" s="193"/>
      <c r="K127" s="231" t="str">
        <f>+IFERROR(VLOOKUP($J127,'10 FORMULAS'!$B$51:$C$53,2,0),"")</f>
        <v/>
      </c>
      <c r="L127" s="231" t="e">
        <f>+IF(J127="Preventivo","Probabilidad",IF(J127="Detectivo","Probabilidad",IF(#REF!="Correctivo","Impacto","")))</f>
        <v>#REF!</v>
      </c>
      <c r="M127" s="278"/>
      <c r="N127" s="231" t="str">
        <f>+IFERROR(VLOOKUP($M127,'10 FORMULAS'!$B$54:$C$55,2,0),"")</f>
        <v/>
      </c>
      <c r="O127" s="279"/>
      <c r="P127" s="279"/>
      <c r="Q127" s="279"/>
      <c r="R127" s="279"/>
      <c r="S127" s="231" t="str">
        <f t="shared" si="11"/>
        <v/>
      </c>
      <c r="T127" s="231" t="str">
        <f t="shared" si="12"/>
        <v/>
      </c>
      <c r="U127" s="231" t="str">
        <f t="shared" si="13"/>
        <v/>
      </c>
      <c r="V127" s="528"/>
      <c r="W127" s="38"/>
    </row>
    <row r="128" spans="1:26" x14ac:dyDescent="0.25">
      <c r="T128" s="232" t="str">
        <f>IF($J128="Preventivo",($C128*$S128),IF($J128="Detectivo",($C128*$S128),""))</f>
        <v/>
      </c>
    </row>
  </sheetData>
  <sheetProtection formatCells="0" formatColumns="0" formatRows="0" sort="0" autoFilter="0" pivotTables="0"/>
  <autoFilter ref="A7:W128"/>
  <dataConsolidate/>
  <mergeCells count="118">
    <mergeCell ref="A1:A2"/>
    <mergeCell ref="B1:B2"/>
    <mergeCell ref="A6:A7"/>
    <mergeCell ref="B6:B7"/>
    <mergeCell ref="E6:E7"/>
    <mergeCell ref="O6:R6"/>
    <mergeCell ref="C1:D1"/>
    <mergeCell ref="T4:U6"/>
    <mergeCell ref="S4:S6"/>
    <mergeCell ref="C6:C7"/>
    <mergeCell ref="D6:D7"/>
    <mergeCell ref="J4:R5"/>
    <mergeCell ref="A8:A13"/>
    <mergeCell ref="B8:B13"/>
    <mergeCell ref="A26:A31"/>
    <mergeCell ref="B26:B31"/>
    <mergeCell ref="C26:C31"/>
    <mergeCell ref="D26:D31"/>
    <mergeCell ref="A14:A19"/>
    <mergeCell ref="B14:B19"/>
    <mergeCell ref="C8:C13"/>
    <mergeCell ref="D8:D13"/>
    <mergeCell ref="A20:A25"/>
    <mergeCell ref="B20:B25"/>
    <mergeCell ref="C20:C25"/>
    <mergeCell ref="D20:D25"/>
    <mergeCell ref="A56:A61"/>
    <mergeCell ref="B56:B61"/>
    <mergeCell ref="C56:C61"/>
    <mergeCell ref="D56:D61"/>
    <mergeCell ref="J6:N6"/>
    <mergeCell ref="A62:A67"/>
    <mergeCell ref="B62:B67"/>
    <mergeCell ref="C62:C67"/>
    <mergeCell ref="D62:D67"/>
    <mergeCell ref="A44:A49"/>
    <mergeCell ref="B44:B49"/>
    <mergeCell ref="C44:C49"/>
    <mergeCell ref="D44:D49"/>
    <mergeCell ref="A50:A55"/>
    <mergeCell ref="B50:B55"/>
    <mergeCell ref="C50:C55"/>
    <mergeCell ref="D50:D55"/>
    <mergeCell ref="F6:I6"/>
    <mergeCell ref="A38:A43"/>
    <mergeCell ref="B38:B43"/>
    <mergeCell ref="C38:C43"/>
    <mergeCell ref="D38:D43"/>
    <mergeCell ref="A32:A37"/>
    <mergeCell ref="B32:B37"/>
    <mergeCell ref="A98:A103"/>
    <mergeCell ref="B98:B103"/>
    <mergeCell ref="C98:C103"/>
    <mergeCell ref="D98:D103"/>
    <mergeCell ref="A122:A127"/>
    <mergeCell ref="B122:B127"/>
    <mergeCell ref="C122:C127"/>
    <mergeCell ref="D122:D127"/>
    <mergeCell ref="A104:A109"/>
    <mergeCell ref="B104:B109"/>
    <mergeCell ref="C104:C109"/>
    <mergeCell ref="D104:D109"/>
    <mergeCell ref="A110:A115"/>
    <mergeCell ref="B110:B115"/>
    <mergeCell ref="C110:C115"/>
    <mergeCell ref="D110:D115"/>
    <mergeCell ref="A116:A121"/>
    <mergeCell ref="B116:B121"/>
    <mergeCell ref="C116:C121"/>
    <mergeCell ref="D116:D121"/>
    <mergeCell ref="X4:Z4"/>
    <mergeCell ref="V20:V25"/>
    <mergeCell ref="V26:V31"/>
    <mergeCell ref="V8:V13"/>
    <mergeCell ref="V14:V19"/>
    <mergeCell ref="V4:V6"/>
    <mergeCell ref="A92:A97"/>
    <mergeCell ref="B92:B97"/>
    <mergeCell ref="C92:C97"/>
    <mergeCell ref="D92:D97"/>
    <mergeCell ref="D80:D85"/>
    <mergeCell ref="A86:A91"/>
    <mergeCell ref="B86:B91"/>
    <mergeCell ref="C86:C91"/>
    <mergeCell ref="D86:D91"/>
    <mergeCell ref="A80:A85"/>
    <mergeCell ref="B80:B85"/>
    <mergeCell ref="C80:C85"/>
    <mergeCell ref="A68:A73"/>
    <mergeCell ref="B68:B73"/>
    <mergeCell ref="C68:C73"/>
    <mergeCell ref="D68:D73"/>
    <mergeCell ref="A74:A79"/>
    <mergeCell ref="B74:B79"/>
    <mergeCell ref="V122:V127"/>
    <mergeCell ref="B3:D3"/>
    <mergeCell ref="B4:D4"/>
    <mergeCell ref="V104:V109"/>
    <mergeCell ref="V110:V115"/>
    <mergeCell ref="V116:V121"/>
    <mergeCell ref="V86:V91"/>
    <mergeCell ref="V92:V97"/>
    <mergeCell ref="V98:V103"/>
    <mergeCell ref="V68:V73"/>
    <mergeCell ref="V74:V79"/>
    <mergeCell ref="V80:V85"/>
    <mergeCell ref="V50:V55"/>
    <mergeCell ref="V56:V61"/>
    <mergeCell ref="V62:V67"/>
    <mergeCell ref="V32:V37"/>
    <mergeCell ref="V38:V43"/>
    <mergeCell ref="V44:V49"/>
    <mergeCell ref="C74:C79"/>
    <mergeCell ref="D74:D79"/>
    <mergeCell ref="C14:C19"/>
    <mergeCell ref="D14:D19"/>
    <mergeCell ref="C32:C37"/>
    <mergeCell ref="D32:D37"/>
  </mergeCells>
  <phoneticPr fontId="0" type="noConversion"/>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41" priority="269" operator="between">
      <formula>$Y$6</formula>
      <formula>$Z$6</formula>
    </cfRule>
    <cfRule type="cellIs" dxfId="40" priority="270" operator="between">
      <formula>$Y$7</formula>
      <formula>$Z$7</formula>
    </cfRule>
    <cfRule type="cellIs" dxfId="39" priority="271" operator="between">
      <formula>$Y$8</formula>
      <formula>$Z$8</formula>
    </cfRule>
    <cfRule type="cellIs" dxfId="38" priority="272" operator="between">
      <formula>$Y$9</formula>
      <formula>$Z$9</formula>
    </cfRule>
    <cfRule type="cellIs" dxfId="37" priority="273"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colBreaks count="1" manualBreakCount="1">
    <brk id="9" max="92" man="1"/>
  </colBreaks>
  <ignoredErrors>
    <ignoredError sqref="T14 U15:U19" formula="1"/>
  </ignoredErrors>
  <drawing r:id="rId2"/>
  <legacyDrawing r:id="rId3"/>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14:formula1>
            <xm:f>'10 FORMULAS'!$B$54:$B$55</xm:f>
          </x14:formula1>
          <xm:sqref>M8:M127</xm:sqref>
        </x14:dataValidation>
        <x14:dataValidation type="list" allowBlank="1" showInputMessage="1" showErrorMessage="1">
          <x14:formula1>
            <xm:f>'10 FORMULAS'!$B$60:$B$63</xm:f>
          </x14:formula1>
          <xm:sqref>O9:O13 O15:O19 O22:O25 O27:O31 O33:O127</xm:sqref>
        </x14:dataValidation>
        <x14:dataValidation type="list" allowBlank="1" showInputMessage="1" showErrorMessage="1">
          <x14:formula1>
            <xm:f>'10 FORMULAS'!$B$71:$B$73</xm:f>
          </x14:formula1>
          <xm:sqref>Q9:Q13 Q15:Q19 Q22:Q25 Q27:Q31 Q33:Q127</xm:sqref>
        </x14:dataValidation>
        <x14:dataValidation type="list" allowBlank="1" showInputMessage="1" showErrorMessage="1">
          <x14:formula1>
            <xm:f>'10 FORMULAS'!$B$74:$B$76</xm:f>
          </x14:formula1>
          <xm:sqref>R9:R13 R15:R19 R22:R25 R27:R31 R33:R127</xm:sqref>
        </x14:dataValidation>
        <x14:dataValidation type="list" allowBlank="1" showInputMessage="1" showErrorMessage="1">
          <x14:formula1>
            <xm:f>'10 FORMULAS'!$B$64:$B$70</xm:f>
          </x14:formula1>
          <xm:sqref>P9:P13 P15:P19 P22:P25 P27:P31 P33:P127</xm:sqref>
        </x14:dataValidation>
        <x14:dataValidation type="list" allowBlank="1" showInputMessage="1" showErrorMessage="1">
          <x14:formula1>
            <xm:f>'10 FORMULAS'!$B$51:$B$52</xm:f>
          </x14:formula1>
          <xm:sqref>J8:J127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27"/>
  <sheetViews>
    <sheetView showGridLines="0" topLeftCell="H12" zoomScale="55" zoomScaleNormal="55" zoomScaleSheetLayoutView="85" workbookViewId="0">
      <selection activeCell="I9" sqref="I9"/>
    </sheetView>
  </sheetViews>
  <sheetFormatPr baseColWidth="10" defaultColWidth="11.42578125" defaultRowHeight="14.25" x14ac:dyDescent="0.25"/>
  <cols>
    <col min="1" max="1" width="14.85546875" style="44" customWidth="1"/>
    <col min="2" max="2" width="54.5703125" style="44" customWidth="1"/>
    <col min="3" max="3" width="15.42578125" style="44" customWidth="1"/>
    <col min="4" max="4" width="14.140625" style="44" customWidth="1"/>
    <col min="5" max="5" width="10.140625" style="44" customWidth="1"/>
    <col min="6" max="6" width="17.42578125" style="44" customWidth="1"/>
    <col min="7" max="7" width="21.85546875" style="44" customWidth="1"/>
    <col min="8" max="8" width="36.5703125" style="44" customWidth="1"/>
    <col min="9" max="9" width="42.85546875" style="44" customWidth="1"/>
    <col min="10" max="11" width="12.140625" style="51" customWidth="1"/>
    <col min="12" max="12" width="18.5703125" style="51" customWidth="1"/>
    <col min="13" max="13" width="19.42578125" style="44" bestFit="1" customWidth="1"/>
    <col min="14" max="14" width="18.28515625" style="51" customWidth="1"/>
    <col min="15" max="15" width="18.85546875" style="51" customWidth="1"/>
    <col min="16" max="16" width="16.42578125" style="51" bestFit="1" customWidth="1"/>
    <col min="17" max="17" width="14.42578125" style="51" customWidth="1"/>
    <col min="18" max="18" width="13" style="51" customWidth="1"/>
    <col min="19" max="21" width="13.42578125" style="232" customWidth="1"/>
    <col min="22" max="22" width="23" style="137" customWidth="1"/>
    <col min="23" max="23" width="11.42578125" style="44"/>
    <col min="24" max="24" width="21.42578125" style="4" customWidth="1"/>
    <col min="25" max="25" width="7.42578125" style="4" bestFit="1" customWidth="1"/>
    <col min="26" max="26" width="8.42578125" style="4" bestFit="1" customWidth="1"/>
    <col min="27" max="16384" width="11.42578125" style="44"/>
  </cols>
  <sheetData>
    <row r="1" spans="1:26" s="40" customFormat="1" ht="45" customHeight="1" x14ac:dyDescent="0.2">
      <c r="A1" s="498"/>
      <c r="B1" s="560" t="str">
        <f>+'2 CONTEXTO E IDENTIFICACIÓN'!A1</f>
        <v>MAPA DE RIESGOS INTEGRAL</v>
      </c>
      <c r="C1" s="508"/>
      <c r="D1" s="509"/>
      <c r="E1" s="229"/>
      <c r="F1" s="3"/>
      <c r="G1" s="201" t="str">
        <f>+'2 CONTEXTO E IDENTIFICACIÓN'!$I$4</f>
        <v>Elaboración o Actualización:</v>
      </c>
      <c r="H1" s="215">
        <f>'2 CONTEXTO E IDENTIFICACIÓN'!J4</f>
        <v>0</v>
      </c>
      <c r="I1" s="13"/>
      <c r="J1" s="13"/>
      <c r="K1" s="13"/>
      <c r="L1" s="43"/>
      <c r="M1" s="42"/>
      <c r="N1" s="43"/>
      <c r="O1" s="43"/>
      <c r="P1" s="43"/>
      <c r="Q1" s="43"/>
      <c r="R1" s="43"/>
      <c r="S1" s="226"/>
      <c r="T1" s="226"/>
      <c r="U1" s="226"/>
      <c r="V1" s="137"/>
      <c r="W1" s="38"/>
      <c r="X1" s="4"/>
      <c r="Y1" s="4"/>
      <c r="Z1" s="4"/>
    </row>
    <row r="2" spans="1:26" s="40" customFormat="1" ht="45" customHeight="1" x14ac:dyDescent="0.2">
      <c r="A2" s="498"/>
      <c r="B2" s="561"/>
      <c r="C2" s="39" t="str">
        <f>+'2 CONTEXTO E IDENTIFICACIÓN'!A2</f>
        <v>VERSIÓN DEL MAPA DE RIESGOS:</v>
      </c>
      <c r="D2" s="39">
        <f>'2 CONTEXTO E IDENTIFICACIÓN'!B2</f>
        <v>1</v>
      </c>
      <c r="E2" s="229"/>
      <c r="F2" s="229"/>
      <c r="G2" s="204" t="str">
        <f>+'2 CONTEXTO E IDENTIFICACIÓN'!$E$5</f>
        <v>Vigencia:</v>
      </c>
      <c r="H2" s="202">
        <f>'2 CONTEXTO E IDENTIFICACIÓN'!G5</f>
        <v>0</v>
      </c>
      <c r="I2" s="203" t="s">
        <v>50</v>
      </c>
      <c r="J2" s="229"/>
      <c r="K2" s="229"/>
      <c r="L2" s="46"/>
      <c r="M2" s="45"/>
      <c r="N2" s="46"/>
      <c r="O2" s="46"/>
      <c r="P2" s="46"/>
      <c r="Q2" s="46"/>
      <c r="R2" s="46"/>
      <c r="S2" s="226"/>
      <c r="T2" s="226"/>
      <c r="U2" s="226"/>
      <c r="V2" s="225"/>
      <c r="W2" s="38"/>
      <c r="X2" s="3"/>
      <c r="Y2" s="3"/>
      <c r="Z2" s="3"/>
    </row>
    <row r="3" spans="1:26" s="40" customFormat="1" ht="15.75" thickBot="1" x14ac:dyDescent="0.25">
      <c r="A3" s="12" t="s">
        <v>46</v>
      </c>
      <c r="B3" s="500" t="str">
        <f>'2 CONTEXTO E IDENTIFICACIÓN'!B4</f>
        <v>UAERMV</v>
      </c>
      <c r="C3" s="500"/>
      <c r="D3" s="500"/>
      <c r="E3" s="275"/>
      <c r="F3" s="229"/>
      <c r="G3" s="275"/>
      <c r="H3" s="275"/>
      <c r="I3" s="275"/>
      <c r="J3" s="276"/>
      <c r="K3" s="276"/>
      <c r="L3" s="276"/>
      <c r="M3" s="275"/>
      <c r="N3" s="276"/>
      <c r="O3" s="276"/>
      <c r="P3" s="276"/>
      <c r="Q3" s="276"/>
      <c r="R3" s="276"/>
      <c r="S3" s="230"/>
      <c r="T3" s="230"/>
      <c r="U3" s="230"/>
      <c r="V3" s="137"/>
      <c r="W3" s="38"/>
      <c r="X3" s="3"/>
      <c r="Y3" s="3"/>
      <c r="Z3" s="3"/>
    </row>
    <row r="4" spans="1:26" s="48" customFormat="1" ht="16.5" customHeight="1" x14ac:dyDescent="0.25">
      <c r="A4" s="12" t="s">
        <v>47</v>
      </c>
      <c r="B4" s="500" t="str">
        <f>'2 CONTEXTO E IDENTIFICACIÓN'!F4</f>
        <v>15. Gestión Contractual</v>
      </c>
      <c r="C4" s="501"/>
      <c r="D4" s="501"/>
      <c r="E4" s="47" t="s">
        <v>261</v>
      </c>
      <c r="F4" s="45" t="s">
        <v>262</v>
      </c>
      <c r="G4" s="47"/>
      <c r="H4" s="47"/>
      <c r="I4" s="47"/>
      <c r="J4" s="569" t="s">
        <v>315</v>
      </c>
      <c r="K4" s="570"/>
      <c r="L4" s="570"/>
      <c r="M4" s="570"/>
      <c r="N4" s="570"/>
      <c r="O4" s="570"/>
      <c r="P4" s="570"/>
      <c r="Q4" s="570"/>
      <c r="R4" s="571"/>
      <c r="S4" s="579" t="s">
        <v>263</v>
      </c>
      <c r="T4" s="566" t="s">
        <v>300</v>
      </c>
      <c r="U4" s="579"/>
      <c r="V4" s="582" t="s">
        <v>311</v>
      </c>
      <c r="W4" s="38"/>
      <c r="X4" s="491" t="s">
        <v>264</v>
      </c>
      <c r="Y4" s="492"/>
      <c r="Z4" s="493"/>
    </row>
    <row r="5" spans="1:26" s="48" customFormat="1" ht="33" customHeight="1" x14ac:dyDescent="0.25">
      <c r="A5" s="208"/>
      <c r="B5" s="207"/>
      <c r="C5" s="207"/>
      <c r="D5" s="137"/>
      <c r="E5" s="47"/>
      <c r="F5" s="47"/>
      <c r="G5" s="47"/>
      <c r="H5" s="47"/>
      <c r="I5" s="47"/>
      <c r="J5" s="572"/>
      <c r="K5" s="573"/>
      <c r="L5" s="573"/>
      <c r="M5" s="573"/>
      <c r="N5" s="573"/>
      <c r="O5" s="573"/>
      <c r="P5" s="573"/>
      <c r="Q5" s="573"/>
      <c r="R5" s="574"/>
      <c r="S5" s="580"/>
      <c r="T5" s="567"/>
      <c r="U5" s="580"/>
      <c r="V5" s="583"/>
      <c r="W5" s="38"/>
      <c r="X5" s="21" t="s">
        <v>225</v>
      </c>
      <c r="Y5" s="22" t="s">
        <v>266</v>
      </c>
      <c r="Z5" s="23" t="s">
        <v>267</v>
      </c>
    </row>
    <row r="6" spans="1:26" ht="29.25" customHeight="1" x14ac:dyDescent="0.25">
      <c r="A6" s="562" t="s">
        <v>219</v>
      </c>
      <c r="B6" s="562" t="s">
        <v>220</v>
      </c>
      <c r="C6" s="562" t="s">
        <v>268</v>
      </c>
      <c r="D6" s="562" t="s">
        <v>269</v>
      </c>
      <c r="E6" s="557" t="s">
        <v>270</v>
      </c>
      <c r="F6" s="555" t="s">
        <v>30</v>
      </c>
      <c r="G6" s="556"/>
      <c r="H6" s="556"/>
      <c r="I6" s="557"/>
      <c r="J6" s="553" t="s">
        <v>312</v>
      </c>
      <c r="K6" s="553"/>
      <c r="L6" s="553"/>
      <c r="M6" s="553"/>
      <c r="N6" s="554"/>
      <c r="O6" s="552" t="s">
        <v>314</v>
      </c>
      <c r="P6" s="553"/>
      <c r="Q6" s="553"/>
      <c r="R6" s="554"/>
      <c r="S6" s="581"/>
      <c r="T6" s="568"/>
      <c r="U6" s="581"/>
      <c r="V6" s="584"/>
      <c r="W6" s="38"/>
      <c r="X6" s="236" t="s">
        <v>233</v>
      </c>
      <c r="Y6" s="28">
        <v>0.01</v>
      </c>
      <c r="Z6" s="27">
        <v>0.2</v>
      </c>
    </row>
    <row r="7" spans="1:26" s="38" customFormat="1" ht="72" thickBot="1" x14ac:dyDescent="0.3">
      <c r="A7" s="563"/>
      <c r="B7" s="563"/>
      <c r="C7" s="563"/>
      <c r="D7" s="563"/>
      <c r="E7" s="564"/>
      <c r="F7" s="49" t="s">
        <v>271</v>
      </c>
      <c r="G7" s="136" t="s">
        <v>272</v>
      </c>
      <c r="H7" s="136" t="s">
        <v>273</v>
      </c>
      <c r="I7" s="136" t="s">
        <v>274</v>
      </c>
      <c r="J7" s="49" t="s">
        <v>304</v>
      </c>
      <c r="K7" s="50" t="s">
        <v>33</v>
      </c>
      <c r="L7" s="50" t="s">
        <v>35</v>
      </c>
      <c r="M7" s="49" t="s">
        <v>36</v>
      </c>
      <c r="N7" s="50" t="s">
        <v>38</v>
      </c>
      <c r="O7" s="50" t="s">
        <v>90</v>
      </c>
      <c r="P7" s="50" t="s">
        <v>91</v>
      </c>
      <c r="Q7" s="50" t="s">
        <v>275</v>
      </c>
      <c r="R7" s="50" t="s">
        <v>276</v>
      </c>
      <c r="S7" s="50" t="s">
        <v>306</v>
      </c>
      <c r="T7" s="50" t="s">
        <v>301</v>
      </c>
      <c r="U7" s="50" t="s">
        <v>302</v>
      </c>
      <c r="V7" s="323" t="s">
        <v>278</v>
      </c>
      <c r="X7" s="237" t="s">
        <v>236</v>
      </c>
      <c r="Y7" s="28">
        <v>0.21</v>
      </c>
      <c r="Z7" s="27">
        <v>0.4</v>
      </c>
    </row>
    <row r="8" spans="1:26" ht="27.75" customHeight="1" x14ac:dyDescent="0.25">
      <c r="A8" s="544" t="str">
        <f>'2 CONTEXTO E IDENTIFICACIÓN'!A9</f>
        <v>R1</v>
      </c>
      <c r="B8" s="547" t="str">
        <f>+'2 CONTEXTO E IDENTIFICACIÓN'!J9</f>
        <v>Posibilidad de afectación económica por  incumplir con los lineamientos emitidos por Colombia Compra Eficiente frente a la identificacion de riesgos en un proceso, a causa de no contemplar todos los aspectos que pueden afectar la ejecución de un contrato.</v>
      </c>
      <c r="C8" s="529">
        <f>+'3 PROBABIL E IMPACTO INHERENTE'!E9</f>
        <v>0.6</v>
      </c>
      <c r="D8" s="532">
        <f>+'3 PROBABIL E IMPACTO INHERENTE'!M9</f>
        <v>0.8</v>
      </c>
      <c r="E8" s="341">
        <v>1</v>
      </c>
      <c r="F8" s="374"/>
      <c r="G8" s="375"/>
      <c r="H8" s="375"/>
      <c r="I8" s="352" t="str">
        <f t="shared" ref="I8:I71" si="0">+CONCATENATE(F8," ",G8," ",H8)</f>
        <v xml:space="preserve">  </v>
      </c>
      <c r="J8" s="376"/>
      <c r="K8" s="344" t="str">
        <f>+IFERROR(VLOOKUP($J8,'10 FORMULAS'!B53:C53,2,0),"")</f>
        <v/>
      </c>
      <c r="L8" s="344" t="str">
        <f>+IF(J8="Correctivo","Impacto","")</f>
        <v/>
      </c>
      <c r="M8" s="345"/>
      <c r="N8" s="344" t="str">
        <f>+IFERROR(VLOOKUP($M8,'10 FORMULAS'!$B$54:$C$55,2,0),"")</f>
        <v/>
      </c>
      <c r="O8" s="346"/>
      <c r="P8" s="346"/>
      <c r="Q8" s="346"/>
      <c r="R8" s="346"/>
      <c r="S8" s="344" t="str">
        <f>+IFERROR($K8+$N8,"")</f>
        <v/>
      </c>
      <c r="T8" s="344" t="str">
        <f>+IFERROR(D8*S8,"")</f>
        <v/>
      </c>
      <c r="U8" s="344" t="str">
        <f>+IFERROR(D8-T8,"")</f>
        <v/>
      </c>
      <c r="V8" s="539">
        <v>0.8</v>
      </c>
      <c r="W8" s="38"/>
      <c r="X8" s="238" t="s">
        <v>240</v>
      </c>
      <c r="Y8" s="28">
        <v>0.41</v>
      </c>
      <c r="Z8" s="27">
        <v>0.6</v>
      </c>
    </row>
    <row r="9" spans="1:26" ht="27.75" customHeight="1" x14ac:dyDescent="0.25">
      <c r="A9" s="545"/>
      <c r="B9" s="548"/>
      <c r="C9" s="530"/>
      <c r="D9" s="533"/>
      <c r="E9" s="277">
        <v>2</v>
      </c>
      <c r="F9" s="284"/>
      <c r="G9" s="285"/>
      <c r="H9" s="285"/>
      <c r="I9" s="283" t="str">
        <f t="shared" si="0"/>
        <v xml:space="preserve">  </v>
      </c>
      <c r="J9" s="282"/>
      <c r="K9" s="231" t="str">
        <f>+IFERROR(VLOOKUP($J9,'10 FORMULAS'!$B$53:$C$53,2,0),"")</f>
        <v/>
      </c>
      <c r="L9" s="231" t="str">
        <f t="shared" ref="L9:L72" si="1">+IF(J9="Correctivo","Impacto","")</f>
        <v/>
      </c>
      <c r="M9" s="278"/>
      <c r="N9" s="231" t="str">
        <f>+IFERROR(VLOOKUP($M9,'10 FORMULAS'!$B$54:$C$55,2,0),"")</f>
        <v/>
      </c>
      <c r="O9" s="279"/>
      <c r="P9" s="279"/>
      <c r="Q9" s="279"/>
      <c r="R9" s="279"/>
      <c r="S9" s="231" t="str">
        <f t="shared" ref="S9:S72" si="2">+IFERROR($K9+$N9,"")</f>
        <v/>
      </c>
      <c r="T9" s="231" t="str">
        <f>+IFERROR(U8*S9,"")</f>
        <v/>
      </c>
      <c r="U9" s="231" t="str">
        <f>+IFERROR(U8-T9,"")</f>
        <v/>
      </c>
      <c r="V9" s="540"/>
      <c r="W9" s="38"/>
      <c r="X9" s="32" t="s">
        <v>244</v>
      </c>
      <c r="Y9" s="28">
        <v>0.61</v>
      </c>
      <c r="Z9" s="27">
        <v>0.8</v>
      </c>
    </row>
    <row r="10" spans="1:26" ht="27.75" customHeight="1" x14ac:dyDescent="0.25">
      <c r="A10" s="545"/>
      <c r="B10" s="548"/>
      <c r="C10" s="530"/>
      <c r="D10" s="533"/>
      <c r="E10" s="277">
        <v>3</v>
      </c>
      <c r="F10" s="284"/>
      <c r="G10" s="285"/>
      <c r="H10" s="285"/>
      <c r="I10" s="283" t="str">
        <f t="shared" si="0"/>
        <v xml:space="preserve">  </v>
      </c>
      <c r="J10" s="282"/>
      <c r="K10" s="231" t="str">
        <f>+IFERROR(VLOOKUP($J10,'10 FORMULAS'!$B$53:$C$53,2,0),"")</f>
        <v/>
      </c>
      <c r="L10" s="231" t="str">
        <f t="shared" si="1"/>
        <v/>
      </c>
      <c r="M10" s="278"/>
      <c r="N10" s="231" t="str">
        <f>+IFERROR(VLOOKUP($M10,'10 FORMULAS'!$B$54:$C$55,2,0),"")</f>
        <v/>
      </c>
      <c r="O10" s="279"/>
      <c r="P10" s="279"/>
      <c r="Q10" s="279"/>
      <c r="R10" s="279"/>
      <c r="S10" s="231" t="str">
        <f>+IFERROR($K10+$N10,"")</f>
        <v/>
      </c>
      <c r="T10" s="231" t="str">
        <f>+IFERROR(U9*S10,"")</f>
        <v/>
      </c>
      <c r="U10" s="231" t="str">
        <f>+IFERROR(U9-T10,"")</f>
        <v/>
      </c>
      <c r="V10" s="540"/>
      <c r="W10" s="38"/>
      <c r="X10" s="239" t="s">
        <v>248</v>
      </c>
      <c r="Y10" s="28">
        <v>0.81</v>
      </c>
      <c r="Z10" s="27">
        <v>1</v>
      </c>
    </row>
    <row r="11" spans="1:26" ht="27.75" customHeight="1" x14ac:dyDescent="0.25">
      <c r="A11" s="545"/>
      <c r="B11" s="548"/>
      <c r="C11" s="530"/>
      <c r="D11" s="533"/>
      <c r="E11" s="277">
        <v>4</v>
      </c>
      <c r="F11" s="284"/>
      <c r="G11" s="285"/>
      <c r="H11" s="285"/>
      <c r="I11" s="283" t="str">
        <f t="shared" si="0"/>
        <v xml:space="preserve">  </v>
      </c>
      <c r="J11" s="282"/>
      <c r="K11" s="231" t="str">
        <f>+IFERROR(VLOOKUP($J11,'10 FORMULAS'!$B$53:$C$53,2,0),"")</f>
        <v/>
      </c>
      <c r="L11" s="231" t="str">
        <f t="shared" si="1"/>
        <v/>
      </c>
      <c r="M11" s="278"/>
      <c r="N11" s="231" t="str">
        <f>+IFERROR(VLOOKUP($M11,'10 FORMULAS'!$B$54:$C$55,2,0),"")</f>
        <v/>
      </c>
      <c r="O11" s="279"/>
      <c r="P11" s="279"/>
      <c r="Q11" s="279"/>
      <c r="R11" s="279"/>
      <c r="S11" s="231" t="str">
        <f t="shared" si="2"/>
        <v/>
      </c>
      <c r="T11" s="231" t="str">
        <f>+IFERROR(U10*S11,"")</f>
        <v/>
      </c>
      <c r="U11" s="231" t="str">
        <f>+IFERROR(U10-T11,"")</f>
        <v/>
      </c>
      <c r="V11" s="540"/>
      <c r="W11" s="38"/>
      <c r="X11" s="227"/>
      <c r="Y11" s="227"/>
      <c r="Z11" s="227"/>
    </row>
    <row r="12" spans="1:26" ht="29.45" customHeight="1" x14ac:dyDescent="0.25">
      <c r="A12" s="545"/>
      <c r="B12" s="548"/>
      <c r="C12" s="530"/>
      <c r="D12" s="533"/>
      <c r="E12" s="277">
        <v>5</v>
      </c>
      <c r="F12" s="284"/>
      <c r="G12" s="285"/>
      <c r="H12" s="285"/>
      <c r="I12" s="220" t="str">
        <f t="shared" si="0"/>
        <v xml:space="preserve">  </v>
      </c>
      <c r="J12" s="282"/>
      <c r="K12" s="231" t="str">
        <f>+IFERROR(VLOOKUP($J12,'10 FORMULAS'!$B$53:$C$53,2,0),"")</f>
        <v/>
      </c>
      <c r="L12" s="231" t="str">
        <f t="shared" si="1"/>
        <v/>
      </c>
      <c r="M12" s="278"/>
      <c r="N12" s="231" t="str">
        <f>+IFERROR(VLOOKUP($M12,'10 FORMULAS'!$B$54:$C$55,2,0),"")</f>
        <v/>
      </c>
      <c r="O12" s="279"/>
      <c r="P12" s="279"/>
      <c r="Q12" s="279"/>
      <c r="R12" s="279"/>
      <c r="S12" s="231" t="str">
        <f t="shared" si="2"/>
        <v/>
      </c>
      <c r="T12" s="231" t="str">
        <f>+IFERROR(U11*S12,"")</f>
        <v/>
      </c>
      <c r="U12" s="231" t="str">
        <f>+IFERROR(U11-T12,"")</f>
        <v/>
      </c>
      <c r="V12" s="540"/>
      <c r="W12" s="38"/>
      <c r="X12" s="227"/>
      <c r="Y12" s="227"/>
      <c r="Z12" s="227"/>
    </row>
    <row r="13" spans="1:26" ht="29.45" customHeight="1" thickBot="1" x14ac:dyDescent="0.3">
      <c r="A13" s="546"/>
      <c r="B13" s="549"/>
      <c r="C13" s="531"/>
      <c r="D13" s="534"/>
      <c r="E13" s="280">
        <v>6</v>
      </c>
      <c r="F13" s="286"/>
      <c r="G13" s="287"/>
      <c r="H13" s="287"/>
      <c r="I13" s="347" t="str">
        <f t="shared" si="0"/>
        <v xml:space="preserve">  </v>
      </c>
      <c r="J13" s="377"/>
      <c r="K13" s="348" t="str">
        <f>+IFERROR(VLOOKUP($J13,'10 FORMULAS'!$B$53:$C$53,2,0),"")</f>
        <v/>
      </c>
      <c r="L13" s="348" t="str">
        <f t="shared" si="1"/>
        <v/>
      </c>
      <c r="M13" s="349"/>
      <c r="N13" s="348" t="str">
        <f>+IFERROR(VLOOKUP($M13,'10 FORMULAS'!$B$54:$C$55,2,0),"")</f>
        <v/>
      </c>
      <c r="O13" s="350"/>
      <c r="P13" s="350"/>
      <c r="Q13" s="350"/>
      <c r="R13" s="350"/>
      <c r="S13" s="348" t="str">
        <f t="shared" si="2"/>
        <v/>
      </c>
      <c r="T13" s="348" t="str">
        <f>+IFERROR(U12*S13,"")</f>
        <v/>
      </c>
      <c r="U13" s="348" t="str">
        <f>+IFERROR(U12-T13,"")</f>
        <v/>
      </c>
      <c r="V13" s="541"/>
      <c r="W13" s="38"/>
      <c r="X13" s="227"/>
      <c r="Y13" s="227"/>
      <c r="Z13" s="227"/>
    </row>
    <row r="14" spans="1:26" ht="29.45" customHeight="1" x14ac:dyDescent="0.25">
      <c r="A14" s="544" t="str">
        <f>'2 CONTEXTO E IDENTIFICACIÓN'!A10</f>
        <v>R2</v>
      </c>
      <c r="B14" s="547" t="str">
        <f>+'2 CONTEXTO E IDENTIFICACIÓN'!J10</f>
        <v>Posibilidad de afectación reputacional por Hallazgo o no conformidad de ente regulador o de la OCI,  a causa de  ausencia o retraso en la publicacion en la plataforma SECOP de documentos de los procesos selectivos a excepcion de; Acuerdo marco, Bolsa mercantil y compras por grandes superficies.</v>
      </c>
      <c r="C14" s="576">
        <f>+'3 PROBABIL E IMPACTO INHERENTE'!E10</f>
        <v>0.6</v>
      </c>
      <c r="D14" s="532">
        <f>+'3 PROBABIL E IMPACTO INHERENTE'!M10</f>
        <v>0.8</v>
      </c>
      <c r="E14" s="341">
        <v>1</v>
      </c>
      <c r="F14" s="258"/>
      <c r="G14" s="52"/>
      <c r="H14" s="52"/>
      <c r="I14" s="343" t="str">
        <f t="shared" si="0"/>
        <v xml:space="preserve">  </v>
      </c>
      <c r="J14" s="376"/>
      <c r="K14" s="344" t="str">
        <f>+IFERROR(VLOOKUP($J14,'10 FORMULAS'!$B$53:$C$53,2,0),"")</f>
        <v/>
      </c>
      <c r="L14" s="344" t="str">
        <f t="shared" si="1"/>
        <v/>
      </c>
      <c r="M14" s="345"/>
      <c r="N14" s="344" t="str">
        <f>+IFERROR(VLOOKUP($M14,'10 FORMULAS'!$B$54:$C$55,2,0),"")</f>
        <v/>
      </c>
      <c r="O14" s="346"/>
      <c r="P14" s="346"/>
      <c r="Q14" s="346"/>
      <c r="R14" s="346"/>
      <c r="S14" s="344" t="str">
        <f t="shared" si="2"/>
        <v/>
      </c>
      <c r="T14" s="344" t="str">
        <f>+IFERROR(D14*S14,"")</f>
        <v/>
      </c>
      <c r="U14" s="344" t="str">
        <f>+IFERROR(D14-T14,"")</f>
        <v/>
      </c>
      <c r="V14" s="539">
        <v>0.8</v>
      </c>
      <c r="W14" s="38"/>
      <c r="X14" s="227"/>
      <c r="Y14" s="228"/>
      <c r="Z14" s="228"/>
    </row>
    <row r="15" spans="1:26" ht="29.45" customHeight="1" x14ac:dyDescent="0.25">
      <c r="A15" s="545"/>
      <c r="B15" s="548"/>
      <c r="C15" s="535"/>
      <c r="D15" s="533"/>
      <c r="E15" s="277">
        <v>2</v>
      </c>
      <c r="F15" s="257"/>
      <c r="G15" s="193"/>
      <c r="H15" s="193"/>
      <c r="I15" s="220" t="str">
        <f t="shared" si="0"/>
        <v xml:space="preserve">  </v>
      </c>
      <c r="J15" s="282"/>
      <c r="K15" s="231" t="str">
        <f>+IFERROR(VLOOKUP($J15,'10 FORMULAS'!$B$53:$C$53,2,0),"")</f>
        <v/>
      </c>
      <c r="L15" s="231" t="str">
        <f t="shared" si="1"/>
        <v/>
      </c>
      <c r="M15" s="278"/>
      <c r="N15" s="231" t="str">
        <f>+IFERROR(VLOOKUP($M15,'10 FORMULAS'!$B$54:$C$55,2,0),"")</f>
        <v/>
      </c>
      <c r="O15" s="279"/>
      <c r="P15" s="279"/>
      <c r="Q15" s="279"/>
      <c r="R15" s="279"/>
      <c r="S15" s="231" t="str">
        <f t="shared" si="2"/>
        <v/>
      </c>
      <c r="T15" s="231" t="str">
        <f>+IFERROR(U14*S15,"")</f>
        <v/>
      </c>
      <c r="U15" s="231" t="str">
        <f>+IFERROR(U14-T15,"")</f>
        <v/>
      </c>
      <c r="V15" s="540"/>
      <c r="W15" s="38"/>
      <c r="X15" s="227"/>
      <c r="Y15" s="228"/>
      <c r="Z15" s="228"/>
    </row>
    <row r="16" spans="1:26" ht="29.45" customHeight="1" x14ac:dyDescent="0.25">
      <c r="A16" s="545"/>
      <c r="B16" s="548"/>
      <c r="C16" s="535"/>
      <c r="D16" s="533"/>
      <c r="E16" s="277">
        <v>3</v>
      </c>
      <c r="F16" s="257"/>
      <c r="G16" s="193"/>
      <c r="H16" s="193"/>
      <c r="I16" s="220" t="str">
        <f t="shared" si="0"/>
        <v xml:space="preserve">  </v>
      </c>
      <c r="J16" s="282"/>
      <c r="K16" s="231" t="str">
        <f>+IFERROR(VLOOKUP($J16,'10 FORMULAS'!$B$53:$C$53,2,0),"")</f>
        <v/>
      </c>
      <c r="L16" s="231" t="str">
        <f t="shared" si="1"/>
        <v/>
      </c>
      <c r="M16" s="278"/>
      <c r="N16" s="231" t="str">
        <f>+IFERROR(VLOOKUP($M16,'10 FORMULAS'!$B$54:$C$55,2,0),"")</f>
        <v/>
      </c>
      <c r="O16" s="279"/>
      <c r="P16" s="279"/>
      <c r="Q16" s="279"/>
      <c r="R16" s="279"/>
      <c r="S16" s="231" t="str">
        <f t="shared" si="2"/>
        <v/>
      </c>
      <c r="T16" s="231" t="str">
        <f>+IFERROR(U15*S16,"")</f>
        <v/>
      </c>
      <c r="U16" s="231" t="str">
        <f>+IFERROR(U15-T16,"")</f>
        <v/>
      </c>
      <c r="V16" s="540"/>
      <c r="W16" s="38"/>
      <c r="X16" s="227"/>
      <c r="Y16" s="228"/>
      <c r="Z16" s="228"/>
    </row>
    <row r="17" spans="1:26" ht="29.45" customHeight="1" x14ac:dyDescent="0.25">
      <c r="A17" s="558"/>
      <c r="B17" s="559"/>
      <c r="C17" s="535"/>
      <c r="D17" s="537"/>
      <c r="E17" s="277">
        <v>4</v>
      </c>
      <c r="F17" s="259"/>
      <c r="G17" s="254"/>
      <c r="H17" s="254"/>
      <c r="I17" s="220" t="str">
        <f t="shared" si="0"/>
        <v xml:space="preserve">  </v>
      </c>
      <c r="J17" s="282"/>
      <c r="K17" s="231" t="str">
        <f>+IFERROR(VLOOKUP($J17,'10 FORMULAS'!$B$53:$C$53,2,0),"")</f>
        <v/>
      </c>
      <c r="L17" s="231" t="str">
        <f t="shared" si="1"/>
        <v/>
      </c>
      <c r="M17" s="278"/>
      <c r="N17" s="231" t="str">
        <f>+IFERROR(VLOOKUP($M17,'10 FORMULAS'!$B$54:$C$55,2,0),"")</f>
        <v/>
      </c>
      <c r="O17" s="279"/>
      <c r="P17" s="279"/>
      <c r="Q17" s="279"/>
      <c r="R17" s="279"/>
      <c r="S17" s="231" t="str">
        <f t="shared" si="2"/>
        <v/>
      </c>
      <c r="T17" s="231" t="str">
        <f>+IFERROR(U16*S17,"")</f>
        <v/>
      </c>
      <c r="U17" s="231" t="str">
        <f>+IFERROR(U16-T17,"")</f>
        <v/>
      </c>
      <c r="V17" s="578"/>
      <c r="W17" s="38"/>
      <c r="X17" s="227"/>
      <c r="Y17" s="228"/>
      <c r="Z17" s="228"/>
    </row>
    <row r="18" spans="1:26" ht="29.45" customHeight="1" x14ac:dyDescent="0.25">
      <c r="A18" s="558"/>
      <c r="B18" s="559"/>
      <c r="C18" s="535"/>
      <c r="D18" s="537"/>
      <c r="E18" s="277">
        <v>5</v>
      </c>
      <c r="F18" s="259"/>
      <c r="G18" s="254"/>
      <c r="H18" s="254"/>
      <c r="I18" s="220" t="str">
        <f t="shared" si="0"/>
        <v xml:space="preserve">  </v>
      </c>
      <c r="J18" s="282"/>
      <c r="K18" s="231" t="str">
        <f>+IFERROR(VLOOKUP($J18,'10 FORMULAS'!$B$53:$C$53,2,0),"")</f>
        <v/>
      </c>
      <c r="L18" s="231" t="str">
        <f t="shared" si="1"/>
        <v/>
      </c>
      <c r="M18" s="278"/>
      <c r="N18" s="231" t="str">
        <f>+IFERROR(VLOOKUP($M18,'10 FORMULAS'!$B$54:$C$55,2,0),"")</f>
        <v/>
      </c>
      <c r="O18" s="279"/>
      <c r="P18" s="279"/>
      <c r="Q18" s="279"/>
      <c r="R18" s="279"/>
      <c r="S18" s="231" t="str">
        <f t="shared" si="2"/>
        <v/>
      </c>
      <c r="T18" s="231" t="str">
        <f>+IFERROR(U17*S18,"")</f>
        <v/>
      </c>
      <c r="U18" s="231" t="str">
        <f>+IFERROR(U17-T18,"")</f>
        <v/>
      </c>
      <c r="V18" s="578"/>
      <c r="W18" s="38"/>
      <c r="X18" s="227"/>
      <c r="Y18" s="228"/>
      <c r="Z18" s="228"/>
    </row>
    <row r="19" spans="1:26" ht="29.45" customHeight="1" thickBot="1" x14ac:dyDescent="0.3">
      <c r="A19" s="546"/>
      <c r="B19" s="549"/>
      <c r="C19" s="577"/>
      <c r="D19" s="534"/>
      <c r="E19" s="280">
        <v>6</v>
      </c>
      <c r="F19" s="260"/>
      <c r="G19" s="194"/>
      <c r="H19" s="194"/>
      <c r="I19" s="347" t="str">
        <f t="shared" si="0"/>
        <v xml:space="preserve">  </v>
      </c>
      <c r="J19" s="377"/>
      <c r="K19" s="348" t="str">
        <f>+IFERROR(VLOOKUP($J19,'10 FORMULAS'!$B$53:$C$53,2,0),"")</f>
        <v/>
      </c>
      <c r="L19" s="348" t="str">
        <f t="shared" si="1"/>
        <v/>
      </c>
      <c r="M19" s="349"/>
      <c r="N19" s="348" t="str">
        <f>+IFERROR(VLOOKUP($M19,'10 FORMULAS'!$B$54:$C$55,2,0),"")</f>
        <v/>
      </c>
      <c r="O19" s="350"/>
      <c r="P19" s="350"/>
      <c r="Q19" s="350"/>
      <c r="R19" s="350"/>
      <c r="S19" s="348" t="str">
        <f t="shared" si="2"/>
        <v/>
      </c>
      <c r="T19" s="348" t="str">
        <f>+IFERROR(U18*S19,"")</f>
        <v/>
      </c>
      <c r="U19" s="348" t="str">
        <f>+IFERROR(U18-T19,"")</f>
        <v/>
      </c>
      <c r="V19" s="541"/>
      <c r="W19" s="38"/>
    </row>
    <row r="20" spans="1:26" ht="29.45" customHeight="1" x14ac:dyDescent="0.25">
      <c r="A20" s="544" t="str">
        <f>'2 CONTEXTO E IDENTIFICACIÓN'!A11</f>
        <v>R3</v>
      </c>
      <c r="B20" s="547" t="str">
        <f>+'2 CONTEXTO E IDENTIFICACIÓN'!J11</f>
        <v>Posibilidad de afectación reputacional por Hallazgo o no conformidad del ente regulador o de la OCI,  a causa de la inadecuada identificación y justificación de la necesidad de contratación de servicios profesionales y de apoyo a la gestión.</v>
      </c>
      <c r="C20" s="529">
        <f>+'3 PROBABIL E IMPACTO INHERENTE'!E11</f>
        <v>0.8</v>
      </c>
      <c r="D20" s="532">
        <f>+'3 PROBABIL E IMPACTO INHERENTE'!M11</f>
        <v>0.8</v>
      </c>
      <c r="E20" s="341">
        <v>1</v>
      </c>
      <c r="F20" s="258"/>
      <c r="G20" s="52"/>
      <c r="H20" s="52"/>
      <c r="I20" s="343" t="str">
        <f t="shared" si="0"/>
        <v xml:space="preserve">  </v>
      </c>
      <c r="J20" s="376"/>
      <c r="K20" s="344" t="str">
        <f>+IFERROR(VLOOKUP($J20,'10 FORMULAS'!$B$53:$C$53,2,0),"")</f>
        <v/>
      </c>
      <c r="L20" s="344" t="str">
        <f t="shared" si="1"/>
        <v/>
      </c>
      <c r="M20" s="345"/>
      <c r="N20" s="344" t="str">
        <f>+IFERROR(VLOOKUP($M20,'10 FORMULAS'!$B$54:$C$55,2,0),"")</f>
        <v/>
      </c>
      <c r="O20" s="346"/>
      <c r="P20" s="346"/>
      <c r="Q20" s="346"/>
      <c r="R20" s="346"/>
      <c r="S20" s="344" t="str">
        <f t="shared" si="2"/>
        <v/>
      </c>
      <c r="T20" s="344" t="str">
        <f t="shared" ref="T20:T51" si="3">+IFERROR(D20*S20,"")</f>
        <v/>
      </c>
      <c r="U20" s="344" t="str">
        <f t="shared" ref="U20:U51" si="4">+IFERROR(D20-T20,"")</f>
        <v/>
      </c>
      <c r="V20" s="539">
        <v>0.8</v>
      </c>
      <c r="W20" s="38"/>
      <c r="X20" s="227"/>
      <c r="Y20" s="228"/>
      <c r="Z20" s="228"/>
    </row>
    <row r="21" spans="1:26" ht="29.45" customHeight="1" x14ac:dyDescent="0.25">
      <c r="A21" s="545"/>
      <c r="B21" s="548"/>
      <c r="C21" s="530"/>
      <c r="D21" s="533"/>
      <c r="E21" s="277">
        <v>2</v>
      </c>
      <c r="F21" s="257"/>
      <c r="G21" s="193"/>
      <c r="H21" s="193"/>
      <c r="I21" s="220" t="str">
        <f t="shared" si="0"/>
        <v xml:space="preserve">  </v>
      </c>
      <c r="J21" s="282"/>
      <c r="K21" s="231" t="str">
        <f>+IFERROR(VLOOKUP($J21,'10 FORMULAS'!$B$53:$C$53,2,0),"")</f>
        <v/>
      </c>
      <c r="L21" s="231" t="str">
        <f t="shared" si="1"/>
        <v/>
      </c>
      <c r="M21" s="278"/>
      <c r="N21" s="231" t="str">
        <f>+IFERROR(VLOOKUP($M21,'10 FORMULAS'!$B$54:$C$55,2,0),"")</f>
        <v/>
      </c>
      <c r="O21" s="279"/>
      <c r="P21" s="279"/>
      <c r="Q21" s="279"/>
      <c r="R21" s="279"/>
      <c r="S21" s="231" t="str">
        <f t="shared" si="2"/>
        <v/>
      </c>
      <c r="T21" s="231" t="str">
        <f t="shared" si="3"/>
        <v/>
      </c>
      <c r="U21" s="231" t="str">
        <f t="shared" si="4"/>
        <v/>
      </c>
      <c r="V21" s="540"/>
      <c r="W21" s="38"/>
      <c r="X21" s="227"/>
      <c r="Y21" s="228"/>
      <c r="Z21" s="228"/>
    </row>
    <row r="22" spans="1:26" ht="29.45" customHeight="1" x14ac:dyDescent="0.25">
      <c r="A22" s="545"/>
      <c r="B22" s="548"/>
      <c r="C22" s="530"/>
      <c r="D22" s="533"/>
      <c r="E22" s="277">
        <v>3</v>
      </c>
      <c r="F22" s="257"/>
      <c r="G22" s="193"/>
      <c r="H22" s="193"/>
      <c r="I22" s="220" t="str">
        <f t="shared" si="0"/>
        <v xml:space="preserve">  </v>
      </c>
      <c r="J22" s="282"/>
      <c r="K22" s="231" t="str">
        <f>+IFERROR(VLOOKUP($J22,'10 FORMULAS'!$B$53:$C$53,2,0),"")</f>
        <v/>
      </c>
      <c r="L22" s="231" t="str">
        <f t="shared" si="1"/>
        <v/>
      </c>
      <c r="M22" s="278"/>
      <c r="N22" s="231" t="str">
        <f>+IFERROR(VLOOKUP($M22,'10 FORMULAS'!$B$54:$C$55,2,0),"")</f>
        <v/>
      </c>
      <c r="O22" s="279"/>
      <c r="P22" s="279"/>
      <c r="Q22" s="279"/>
      <c r="R22" s="279"/>
      <c r="S22" s="231" t="str">
        <f t="shared" si="2"/>
        <v/>
      </c>
      <c r="T22" s="231" t="str">
        <f t="shared" si="3"/>
        <v/>
      </c>
      <c r="U22" s="231" t="str">
        <f t="shared" si="4"/>
        <v/>
      </c>
      <c r="V22" s="540"/>
      <c r="W22" s="38"/>
      <c r="X22" s="227"/>
      <c r="Y22" s="228"/>
      <c r="Z22" s="228"/>
    </row>
    <row r="23" spans="1:26" ht="29.45" customHeight="1" x14ac:dyDescent="0.25">
      <c r="A23" s="545"/>
      <c r="B23" s="548"/>
      <c r="C23" s="530"/>
      <c r="D23" s="533"/>
      <c r="E23" s="277">
        <v>4</v>
      </c>
      <c r="F23" s="257"/>
      <c r="G23" s="193"/>
      <c r="H23" s="193"/>
      <c r="I23" s="220" t="str">
        <f t="shared" si="0"/>
        <v xml:space="preserve">  </v>
      </c>
      <c r="J23" s="282"/>
      <c r="K23" s="231" t="str">
        <f>+IFERROR(VLOOKUP($J23,'10 FORMULAS'!$B$53:$C$53,2,0),"")</f>
        <v/>
      </c>
      <c r="L23" s="231" t="str">
        <f t="shared" si="1"/>
        <v/>
      </c>
      <c r="M23" s="278"/>
      <c r="N23" s="231" t="str">
        <f>+IFERROR(VLOOKUP($M23,'10 FORMULAS'!$B$54:$C$55,2,0),"")</f>
        <v/>
      </c>
      <c r="O23" s="279"/>
      <c r="P23" s="279"/>
      <c r="Q23" s="279"/>
      <c r="R23" s="279"/>
      <c r="S23" s="231" t="str">
        <f t="shared" si="2"/>
        <v/>
      </c>
      <c r="T23" s="231" t="str">
        <f t="shared" si="3"/>
        <v/>
      </c>
      <c r="U23" s="231" t="str">
        <f t="shared" si="4"/>
        <v/>
      </c>
      <c r="V23" s="540"/>
      <c r="W23" s="38"/>
      <c r="X23" s="227"/>
      <c r="Y23" s="228"/>
      <c r="Z23" s="228"/>
    </row>
    <row r="24" spans="1:26" ht="29.45" customHeight="1" x14ac:dyDescent="0.25">
      <c r="A24" s="545"/>
      <c r="B24" s="548"/>
      <c r="C24" s="530"/>
      <c r="D24" s="533"/>
      <c r="E24" s="277">
        <v>5</v>
      </c>
      <c r="F24" s="257"/>
      <c r="G24" s="193"/>
      <c r="H24" s="193"/>
      <c r="I24" s="220" t="str">
        <f t="shared" si="0"/>
        <v xml:space="preserve">  </v>
      </c>
      <c r="J24" s="282"/>
      <c r="K24" s="231" t="str">
        <f>+IFERROR(VLOOKUP($J24,'10 FORMULAS'!$B$53:$C$53,2,0),"")</f>
        <v/>
      </c>
      <c r="L24" s="231" t="str">
        <f t="shared" si="1"/>
        <v/>
      </c>
      <c r="M24" s="278"/>
      <c r="N24" s="231" t="str">
        <f>+IFERROR(VLOOKUP($M24,'10 FORMULAS'!$B$54:$C$55,2,0),"")</f>
        <v/>
      </c>
      <c r="O24" s="279"/>
      <c r="P24" s="279"/>
      <c r="Q24" s="279"/>
      <c r="R24" s="279"/>
      <c r="S24" s="231" t="str">
        <f t="shared" si="2"/>
        <v/>
      </c>
      <c r="T24" s="231" t="str">
        <f t="shared" si="3"/>
        <v/>
      </c>
      <c r="U24" s="231" t="str">
        <f t="shared" si="4"/>
        <v/>
      </c>
      <c r="V24" s="540"/>
      <c r="W24" s="38"/>
      <c r="X24" s="227"/>
      <c r="Y24" s="228"/>
      <c r="Z24" s="228"/>
    </row>
    <row r="25" spans="1:26" ht="29.45" customHeight="1" thickBot="1" x14ac:dyDescent="0.3">
      <c r="A25" s="546"/>
      <c r="B25" s="549"/>
      <c r="C25" s="531"/>
      <c r="D25" s="534"/>
      <c r="E25" s="280">
        <v>6</v>
      </c>
      <c r="F25" s="260"/>
      <c r="G25" s="194"/>
      <c r="H25" s="194"/>
      <c r="I25" s="347" t="str">
        <f t="shared" si="0"/>
        <v xml:space="preserve">  </v>
      </c>
      <c r="J25" s="377"/>
      <c r="K25" s="348" t="str">
        <f>+IFERROR(VLOOKUP($J25,'10 FORMULAS'!$B$53:$C$53,2,0),"")</f>
        <v/>
      </c>
      <c r="L25" s="348" t="str">
        <f t="shared" si="1"/>
        <v/>
      </c>
      <c r="M25" s="349"/>
      <c r="N25" s="348" t="str">
        <f>+IFERROR(VLOOKUP($M25,'10 FORMULAS'!$B$54:$C$55,2,0),"")</f>
        <v/>
      </c>
      <c r="O25" s="350"/>
      <c r="P25" s="350"/>
      <c r="Q25" s="350"/>
      <c r="R25" s="350"/>
      <c r="S25" s="348" t="str">
        <f t="shared" si="2"/>
        <v/>
      </c>
      <c r="T25" s="348" t="str">
        <f t="shared" si="3"/>
        <v/>
      </c>
      <c r="U25" s="348" t="str">
        <f t="shared" si="4"/>
        <v/>
      </c>
      <c r="V25" s="541"/>
      <c r="W25" s="38"/>
    </row>
    <row r="26" spans="1:26" ht="29.45" customHeight="1" x14ac:dyDescent="0.25">
      <c r="A26" s="544" t="str">
        <f>'2 CONTEXTO E IDENTIFICACIÓN'!A12</f>
        <v>R4</v>
      </c>
      <c r="B26" s="547" t="str">
        <f>+'2 CONTEXTO E IDENTIFICACIÓN'!J12</f>
        <v>Posibilidad de afectación económica por usar la entidad para dar apariencia de legalidad a los activos provenientes de actividades delictivas, para canalizar recursos hacia la realización de actividades terroristas o la proliferación de armas de destrucción masiva, a causa de fallas u omisiones en proceso de la debida diligencia.</v>
      </c>
      <c r="C26" s="529">
        <f>+'3 PROBABIL E IMPACTO INHERENTE'!E12</f>
        <v>0.6</v>
      </c>
      <c r="D26" s="532">
        <f>+'3 PROBABIL E IMPACTO INHERENTE'!M12</f>
        <v>0.8</v>
      </c>
      <c r="E26" s="341">
        <v>1</v>
      </c>
      <c r="F26" s="258"/>
      <c r="G26" s="52"/>
      <c r="H26" s="52"/>
      <c r="I26" s="343" t="str">
        <f t="shared" si="0"/>
        <v xml:space="preserve">  </v>
      </c>
      <c r="J26" s="376"/>
      <c r="K26" s="344" t="str">
        <f>+IFERROR(VLOOKUP($J26,'10 FORMULAS'!$B$53:$C$53,2,0),"")</f>
        <v/>
      </c>
      <c r="L26" s="344" t="str">
        <f t="shared" si="1"/>
        <v/>
      </c>
      <c r="M26" s="345"/>
      <c r="N26" s="344" t="str">
        <f>+IFERROR(VLOOKUP($M26,'10 FORMULAS'!$B$54:$C$55,2,0),"")</f>
        <v/>
      </c>
      <c r="O26" s="346"/>
      <c r="P26" s="346"/>
      <c r="Q26" s="346"/>
      <c r="R26" s="346"/>
      <c r="S26" s="344" t="str">
        <f t="shared" si="2"/>
        <v/>
      </c>
      <c r="T26" s="344" t="str">
        <f t="shared" si="3"/>
        <v/>
      </c>
      <c r="U26" s="344" t="str">
        <f t="shared" si="4"/>
        <v/>
      </c>
      <c r="V26" s="539">
        <v>0.8</v>
      </c>
      <c r="W26" s="38"/>
      <c r="X26" s="227"/>
      <c r="Y26" s="228"/>
      <c r="Z26" s="228"/>
    </row>
    <row r="27" spans="1:26" ht="29.45" customHeight="1" x14ac:dyDescent="0.25">
      <c r="A27" s="545"/>
      <c r="B27" s="548"/>
      <c r="C27" s="530"/>
      <c r="D27" s="533"/>
      <c r="E27" s="277">
        <v>2</v>
      </c>
      <c r="F27" s="257"/>
      <c r="G27" s="193"/>
      <c r="H27" s="193"/>
      <c r="I27" s="220" t="str">
        <f t="shared" si="0"/>
        <v xml:space="preserve">  </v>
      </c>
      <c r="J27" s="282"/>
      <c r="K27" s="231" t="str">
        <f>+IFERROR(VLOOKUP($J27,'10 FORMULAS'!$B$53:$C$53,2,0),"")</f>
        <v/>
      </c>
      <c r="L27" s="231" t="str">
        <f t="shared" si="1"/>
        <v/>
      </c>
      <c r="M27" s="278"/>
      <c r="N27" s="231" t="str">
        <f>+IFERROR(VLOOKUP($M27,'10 FORMULAS'!$B$54:$C$55,2,0),"")</f>
        <v/>
      </c>
      <c r="O27" s="279"/>
      <c r="P27" s="279"/>
      <c r="Q27" s="279"/>
      <c r="R27" s="279"/>
      <c r="S27" s="231" t="str">
        <f t="shared" si="2"/>
        <v/>
      </c>
      <c r="T27" s="231" t="str">
        <f t="shared" si="3"/>
        <v/>
      </c>
      <c r="U27" s="231" t="str">
        <f t="shared" si="4"/>
        <v/>
      </c>
      <c r="V27" s="540"/>
      <c r="W27" s="38"/>
      <c r="X27" s="227"/>
      <c r="Y27" s="228"/>
      <c r="Z27" s="228"/>
    </row>
    <row r="28" spans="1:26" ht="29.45" customHeight="1" x14ac:dyDescent="0.25">
      <c r="A28" s="545"/>
      <c r="B28" s="548"/>
      <c r="C28" s="530"/>
      <c r="D28" s="533"/>
      <c r="E28" s="277">
        <v>3</v>
      </c>
      <c r="F28" s="257"/>
      <c r="G28" s="193"/>
      <c r="H28" s="193"/>
      <c r="I28" s="220" t="str">
        <f t="shared" si="0"/>
        <v xml:space="preserve">  </v>
      </c>
      <c r="J28" s="282"/>
      <c r="K28" s="231" t="str">
        <f>+IFERROR(VLOOKUP($J28,'10 FORMULAS'!$B$53:$C$53,2,0),"")</f>
        <v/>
      </c>
      <c r="L28" s="231" t="str">
        <f t="shared" si="1"/>
        <v/>
      </c>
      <c r="M28" s="278"/>
      <c r="N28" s="231" t="str">
        <f>+IFERROR(VLOOKUP($M28,'10 FORMULAS'!$B$54:$C$55,2,0),"")</f>
        <v/>
      </c>
      <c r="O28" s="279"/>
      <c r="P28" s="279"/>
      <c r="Q28" s="279"/>
      <c r="R28" s="279"/>
      <c r="S28" s="231" t="str">
        <f t="shared" si="2"/>
        <v/>
      </c>
      <c r="T28" s="231" t="str">
        <f t="shared" si="3"/>
        <v/>
      </c>
      <c r="U28" s="231" t="str">
        <f t="shared" si="4"/>
        <v/>
      </c>
      <c r="V28" s="540"/>
      <c r="W28" s="38"/>
      <c r="X28" s="227"/>
      <c r="Y28" s="228"/>
      <c r="Z28" s="228"/>
    </row>
    <row r="29" spans="1:26" ht="29.45" customHeight="1" x14ac:dyDescent="0.25">
      <c r="A29" s="545"/>
      <c r="B29" s="548"/>
      <c r="C29" s="530"/>
      <c r="D29" s="533"/>
      <c r="E29" s="277">
        <v>4</v>
      </c>
      <c r="F29" s="257"/>
      <c r="G29" s="193"/>
      <c r="H29" s="193"/>
      <c r="I29" s="220" t="str">
        <f t="shared" si="0"/>
        <v xml:space="preserve">  </v>
      </c>
      <c r="J29" s="282"/>
      <c r="K29" s="231" t="str">
        <f>+IFERROR(VLOOKUP($J29,'10 FORMULAS'!$B$53:$C$53,2,0),"")</f>
        <v/>
      </c>
      <c r="L29" s="231" t="str">
        <f t="shared" si="1"/>
        <v/>
      </c>
      <c r="M29" s="278"/>
      <c r="N29" s="231" t="str">
        <f>+IFERROR(VLOOKUP($M29,'10 FORMULAS'!$B$54:$C$55,2,0),"")</f>
        <v/>
      </c>
      <c r="O29" s="279"/>
      <c r="P29" s="279"/>
      <c r="Q29" s="279"/>
      <c r="R29" s="279"/>
      <c r="S29" s="231" t="str">
        <f t="shared" si="2"/>
        <v/>
      </c>
      <c r="T29" s="231" t="str">
        <f t="shared" si="3"/>
        <v/>
      </c>
      <c r="U29" s="231" t="str">
        <f t="shared" si="4"/>
        <v/>
      </c>
      <c r="V29" s="540"/>
      <c r="W29" s="38"/>
      <c r="X29" s="227"/>
      <c r="Y29" s="228"/>
      <c r="Z29" s="228"/>
    </row>
    <row r="30" spans="1:26" ht="29.45" customHeight="1" x14ac:dyDescent="0.25">
      <c r="A30" s="545"/>
      <c r="B30" s="548"/>
      <c r="C30" s="530"/>
      <c r="D30" s="533"/>
      <c r="E30" s="277">
        <v>5</v>
      </c>
      <c r="F30" s="257"/>
      <c r="G30" s="193"/>
      <c r="H30" s="193"/>
      <c r="I30" s="220" t="str">
        <f t="shared" si="0"/>
        <v xml:space="preserve">  </v>
      </c>
      <c r="J30" s="282"/>
      <c r="K30" s="231" t="str">
        <f>+IFERROR(VLOOKUP($J30,'10 FORMULAS'!$B$53:$C$53,2,0),"")</f>
        <v/>
      </c>
      <c r="L30" s="231" t="str">
        <f t="shared" si="1"/>
        <v/>
      </c>
      <c r="M30" s="278"/>
      <c r="N30" s="231" t="str">
        <f>+IFERROR(VLOOKUP($M30,'10 FORMULAS'!$B$54:$C$55,2,0),"")</f>
        <v/>
      </c>
      <c r="O30" s="279"/>
      <c r="P30" s="279"/>
      <c r="Q30" s="279"/>
      <c r="R30" s="279"/>
      <c r="S30" s="231" t="str">
        <f t="shared" si="2"/>
        <v/>
      </c>
      <c r="T30" s="231" t="str">
        <f t="shared" si="3"/>
        <v/>
      </c>
      <c r="U30" s="231" t="str">
        <f t="shared" si="4"/>
        <v/>
      </c>
      <c r="V30" s="540"/>
      <c r="W30" s="38"/>
      <c r="X30" s="227"/>
      <c r="Y30" s="228"/>
      <c r="Z30" s="228"/>
    </row>
    <row r="31" spans="1:26" ht="29.45" customHeight="1" thickBot="1" x14ac:dyDescent="0.3">
      <c r="A31" s="546"/>
      <c r="B31" s="549"/>
      <c r="C31" s="531"/>
      <c r="D31" s="534"/>
      <c r="E31" s="280">
        <v>6</v>
      </c>
      <c r="F31" s="260"/>
      <c r="G31" s="194"/>
      <c r="H31" s="194"/>
      <c r="I31" s="347" t="str">
        <f t="shared" si="0"/>
        <v xml:space="preserve">  </v>
      </c>
      <c r="J31" s="377"/>
      <c r="K31" s="348" t="str">
        <f>+IFERROR(VLOOKUP($J31,'10 FORMULAS'!$B$53:$C$53,2,0),"")</f>
        <v/>
      </c>
      <c r="L31" s="348" t="str">
        <f t="shared" si="1"/>
        <v/>
      </c>
      <c r="M31" s="349"/>
      <c r="N31" s="348" t="str">
        <f>+IFERROR(VLOOKUP($M31,'10 FORMULAS'!$B$54:$C$55,2,0),"")</f>
        <v/>
      </c>
      <c r="O31" s="350"/>
      <c r="P31" s="350"/>
      <c r="Q31" s="350"/>
      <c r="R31" s="350"/>
      <c r="S31" s="348" t="str">
        <f t="shared" si="2"/>
        <v/>
      </c>
      <c r="T31" s="348" t="str">
        <f t="shared" si="3"/>
        <v/>
      </c>
      <c r="U31" s="348" t="str">
        <f t="shared" si="4"/>
        <v/>
      </c>
      <c r="V31" s="541"/>
      <c r="W31" s="38"/>
    </row>
    <row r="32" spans="1:26" ht="29.45" customHeight="1" x14ac:dyDescent="0.25">
      <c r="A32" s="544" t="str">
        <f>'2 CONTEXTO E IDENTIFICACIÓN'!A13</f>
        <v>R5</v>
      </c>
      <c r="B32" s="547" t="str">
        <f>+'2 CONTEXTO E IDENTIFICACIÓN'!J13</f>
        <v>Posibilidad de afectación económica y reputacional por Soborno entrante al aceptar o solicitar una ventaja indebida en la  evaluación de los procesos de selección para la contratación de bienes y servicios de la Entidad, a causa de a causa del direccionamiento y/o favorecimiento de la contratación hacia un proponente específico.</v>
      </c>
      <c r="C32" s="529">
        <f>+'3 PROBABIL E IMPACTO INHERENTE'!E13</f>
        <v>0.6</v>
      </c>
      <c r="D32" s="532">
        <f>+'3 PROBABIL E IMPACTO INHERENTE'!M13</f>
        <v>0.8</v>
      </c>
      <c r="E32" s="341">
        <v>1</v>
      </c>
      <c r="F32" s="258"/>
      <c r="G32" s="52"/>
      <c r="H32" s="52"/>
      <c r="I32" s="343" t="str">
        <f t="shared" si="0"/>
        <v xml:space="preserve">  </v>
      </c>
      <c r="J32" s="376"/>
      <c r="K32" s="344" t="str">
        <f>+IFERROR(VLOOKUP($J32,'10 FORMULAS'!$B$53:$C$53,2,0),"")</f>
        <v/>
      </c>
      <c r="L32" s="344" t="str">
        <f t="shared" si="1"/>
        <v/>
      </c>
      <c r="M32" s="345"/>
      <c r="N32" s="344" t="str">
        <f>+IFERROR(VLOOKUP($M32,'10 FORMULAS'!$B$54:$C$55,2,0),"")</f>
        <v/>
      </c>
      <c r="O32" s="346"/>
      <c r="P32" s="346"/>
      <c r="Q32" s="346"/>
      <c r="R32" s="346"/>
      <c r="S32" s="344" t="str">
        <f t="shared" si="2"/>
        <v/>
      </c>
      <c r="T32" s="344" t="str">
        <f t="shared" si="3"/>
        <v/>
      </c>
      <c r="U32" s="344" t="str">
        <f t="shared" si="4"/>
        <v/>
      </c>
      <c r="V32" s="539">
        <v>0.8</v>
      </c>
      <c r="W32" s="38"/>
      <c r="X32" s="227"/>
      <c r="Y32" s="228"/>
      <c r="Z32" s="228"/>
    </row>
    <row r="33" spans="1:26" ht="29.45" customHeight="1" x14ac:dyDescent="0.25">
      <c r="A33" s="550"/>
      <c r="B33" s="551"/>
      <c r="C33" s="538"/>
      <c r="D33" s="536"/>
      <c r="E33" s="277">
        <v>2</v>
      </c>
      <c r="F33" s="256"/>
      <c r="G33" s="253"/>
      <c r="H33" s="253"/>
      <c r="I33" s="220" t="str">
        <f t="shared" si="0"/>
        <v xml:space="preserve">  </v>
      </c>
      <c r="J33" s="282"/>
      <c r="K33" s="231" t="str">
        <f>+IFERROR(VLOOKUP($J33,'10 FORMULAS'!$B$53:$C$53,2,0),"")</f>
        <v/>
      </c>
      <c r="L33" s="231" t="str">
        <f t="shared" si="1"/>
        <v/>
      </c>
      <c r="M33" s="278"/>
      <c r="N33" s="231" t="str">
        <f>+IFERROR(VLOOKUP($M33,'10 FORMULAS'!$B$54:$C$55,2,0),"")</f>
        <v/>
      </c>
      <c r="O33" s="279"/>
      <c r="P33" s="279"/>
      <c r="Q33" s="279"/>
      <c r="R33" s="279"/>
      <c r="S33" s="231" t="str">
        <f t="shared" si="2"/>
        <v/>
      </c>
      <c r="T33" s="231" t="str">
        <f t="shared" si="3"/>
        <v/>
      </c>
      <c r="U33" s="231" t="str">
        <f t="shared" si="4"/>
        <v/>
      </c>
      <c r="V33" s="575"/>
      <c r="W33" s="38"/>
      <c r="X33" s="227"/>
      <c r="Y33" s="228"/>
      <c r="Z33" s="228"/>
    </row>
    <row r="34" spans="1:26" ht="29.45" customHeight="1" x14ac:dyDescent="0.25">
      <c r="A34" s="550"/>
      <c r="B34" s="551"/>
      <c r="C34" s="538"/>
      <c r="D34" s="536"/>
      <c r="E34" s="277">
        <v>3</v>
      </c>
      <c r="F34" s="256"/>
      <c r="G34" s="253"/>
      <c r="H34" s="253"/>
      <c r="I34" s="220" t="str">
        <f t="shared" si="0"/>
        <v xml:space="preserve">  </v>
      </c>
      <c r="J34" s="282"/>
      <c r="K34" s="231" t="str">
        <f>+IFERROR(VLOOKUP($J34,'10 FORMULAS'!$B$53:$C$53,2,0),"")</f>
        <v/>
      </c>
      <c r="L34" s="231" t="str">
        <f t="shared" si="1"/>
        <v/>
      </c>
      <c r="M34" s="278"/>
      <c r="N34" s="231" t="str">
        <f>+IFERROR(VLOOKUP($M34,'10 FORMULAS'!$B$54:$C$55,2,0),"")</f>
        <v/>
      </c>
      <c r="O34" s="279"/>
      <c r="P34" s="279"/>
      <c r="Q34" s="279"/>
      <c r="R34" s="279"/>
      <c r="S34" s="231" t="str">
        <f t="shared" si="2"/>
        <v/>
      </c>
      <c r="T34" s="231" t="str">
        <f t="shared" si="3"/>
        <v/>
      </c>
      <c r="U34" s="231" t="str">
        <f t="shared" si="4"/>
        <v/>
      </c>
      <c r="V34" s="575"/>
      <c r="W34" s="38"/>
      <c r="X34" s="227"/>
      <c r="Y34" s="228"/>
      <c r="Z34" s="228"/>
    </row>
    <row r="35" spans="1:26" ht="29.45" customHeight="1" x14ac:dyDescent="0.25">
      <c r="A35" s="545"/>
      <c r="B35" s="548"/>
      <c r="C35" s="530"/>
      <c r="D35" s="533"/>
      <c r="E35" s="277">
        <v>4</v>
      </c>
      <c r="F35" s="257"/>
      <c r="G35" s="193"/>
      <c r="H35" s="193"/>
      <c r="I35" s="220" t="str">
        <f t="shared" si="0"/>
        <v xml:space="preserve">  </v>
      </c>
      <c r="J35" s="282"/>
      <c r="K35" s="231" t="str">
        <f>+IFERROR(VLOOKUP($J35,'10 FORMULAS'!$B$53:$C$53,2,0),"")</f>
        <v/>
      </c>
      <c r="L35" s="231" t="str">
        <f t="shared" si="1"/>
        <v/>
      </c>
      <c r="M35" s="278"/>
      <c r="N35" s="231" t="str">
        <f>+IFERROR(VLOOKUP($M35,'10 FORMULAS'!$B$54:$C$55,2,0),"")</f>
        <v/>
      </c>
      <c r="O35" s="279"/>
      <c r="P35" s="279"/>
      <c r="Q35" s="279"/>
      <c r="R35" s="279"/>
      <c r="S35" s="231" t="str">
        <f t="shared" si="2"/>
        <v/>
      </c>
      <c r="T35" s="231" t="str">
        <f t="shared" si="3"/>
        <v/>
      </c>
      <c r="U35" s="231" t="str">
        <f t="shared" si="4"/>
        <v/>
      </c>
      <c r="V35" s="540"/>
      <c r="W35" s="38"/>
      <c r="X35" s="227"/>
      <c r="Y35" s="228"/>
      <c r="Z35" s="228"/>
    </row>
    <row r="36" spans="1:26" ht="29.45" customHeight="1" x14ac:dyDescent="0.25">
      <c r="A36" s="545"/>
      <c r="B36" s="548"/>
      <c r="C36" s="530"/>
      <c r="D36" s="533"/>
      <c r="E36" s="277">
        <v>5</v>
      </c>
      <c r="F36" s="257"/>
      <c r="G36" s="193"/>
      <c r="H36" s="193"/>
      <c r="I36" s="220" t="str">
        <f t="shared" si="0"/>
        <v xml:space="preserve">  </v>
      </c>
      <c r="J36" s="282"/>
      <c r="K36" s="231" t="str">
        <f>+IFERROR(VLOOKUP($J36,'10 FORMULAS'!$B$53:$C$53,2,0),"")</f>
        <v/>
      </c>
      <c r="L36" s="231" t="str">
        <f t="shared" si="1"/>
        <v/>
      </c>
      <c r="M36" s="278"/>
      <c r="N36" s="231" t="str">
        <f>+IFERROR(VLOOKUP($M36,'10 FORMULAS'!$B$54:$C$55,2,0),"")</f>
        <v/>
      </c>
      <c r="O36" s="279"/>
      <c r="P36" s="279"/>
      <c r="Q36" s="279"/>
      <c r="R36" s="279"/>
      <c r="S36" s="231" t="str">
        <f t="shared" si="2"/>
        <v/>
      </c>
      <c r="T36" s="231" t="str">
        <f t="shared" si="3"/>
        <v/>
      </c>
      <c r="U36" s="231" t="str">
        <f t="shared" si="4"/>
        <v/>
      </c>
      <c r="V36" s="540"/>
      <c r="W36" s="38"/>
      <c r="X36" s="227"/>
      <c r="Y36" s="228"/>
      <c r="Z36" s="228"/>
    </row>
    <row r="37" spans="1:26" ht="29.45" customHeight="1" thickBot="1" x14ac:dyDescent="0.3">
      <c r="A37" s="546"/>
      <c r="B37" s="549"/>
      <c r="C37" s="531"/>
      <c r="D37" s="534"/>
      <c r="E37" s="280">
        <v>6</v>
      </c>
      <c r="F37" s="260"/>
      <c r="G37" s="194"/>
      <c r="H37" s="194"/>
      <c r="I37" s="347" t="str">
        <f t="shared" si="0"/>
        <v xml:space="preserve">  </v>
      </c>
      <c r="J37" s="377"/>
      <c r="K37" s="348" t="str">
        <f>+IFERROR(VLOOKUP($J37,'10 FORMULAS'!$B$53:$C$53,2,0),"")</f>
        <v/>
      </c>
      <c r="L37" s="348" t="str">
        <f t="shared" si="1"/>
        <v/>
      </c>
      <c r="M37" s="349"/>
      <c r="N37" s="348" t="str">
        <f>+IFERROR(VLOOKUP($M37,'10 FORMULAS'!$B$54:$C$55,2,0),"")</f>
        <v/>
      </c>
      <c r="O37" s="350"/>
      <c r="P37" s="350"/>
      <c r="Q37" s="350"/>
      <c r="R37" s="350"/>
      <c r="S37" s="348" t="str">
        <f t="shared" si="2"/>
        <v/>
      </c>
      <c r="T37" s="348" t="str">
        <f t="shared" si="3"/>
        <v/>
      </c>
      <c r="U37" s="348" t="str">
        <f t="shared" si="4"/>
        <v/>
      </c>
      <c r="V37" s="541"/>
      <c r="W37" s="38"/>
    </row>
    <row r="38" spans="1:26" ht="29.45" customHeight="1" x14ac:dyDescent="0.25">
      <c r="A38" s="544" t="str">
        <f>'2 CONTEXTO E IDENTIFICACIÓN'!A14</f>
        <v>R6</v>
      </c>
      <c r="B38" s="547" t="str">
        <f>+'2 CONTEXTO E IDENTIFICACIÓN'!J14</f>
        <v xml:space="preserve"> por a causa de </v>
      </c>
      <c r="C38" s="529" t="str">
        <f>+'3 PROBABIL E IMPACTO INHERENTE'!E14</f>
        <v/>
      </c>
      <c r="D38" s="532" t="str">
        <f>+'3 PROBABIL E IMPACTO INHERENTE'!M14</f>
        <v/>
      </c>
      <c r="E38" s="341">
        <v>1</v>
      </c>
      <c r="F38" s="258"/>
      <c r="G38" s="52"/>
      <c r="H38" s="52"/>
      <c r="I38" s="343" t="str">
        <f t="shared" si="0"/>
        <v xml:space="preserve">  </v>
      </c>
      <c r="J38" s="376"/>
      <c r="K38" s="344" t="str">
        <f>+IFERROR(VLOOKUP($J38,'10 FORMULAS'!$B$53:$C$53,2,0),"")</f>
        <v/>
      </c>
      <c r="L38" s="344" t="str">
        <f t="shared" si="1"/>
        <v/>
      </c>
      <c r="M38" s="345"/>
      <c r="N38" s="344" t="str">
        <f>+IFERROR(VLOOKUP($M38,'10 FORMULAS'!$B$54:$C$55,2,0),"")</f>
        <v/>
      </c>
      <c r="O38" s="346"/>
      <c r="P38" s="346"/>
      <c r="Q38" s="346"/>
      <c r="R38" s="346"/>
      <c r="S38" s="344" t="str">
        <f t="shared" si="2"/>
        <v/>
      </c>
      <c r="T38" s="344" t="str">
        <f t="shared" si="3"/>
        <v/>
      </c>
      <c r="U38" s="344" t="str">
        <f t="shared" si="4"/>
        <v/>
      </c>
      <c r="V38" s="539"/>
      <c r="W38" s="38"/>
      <c r="X38" s="227"/>
      <c r="Y38" s="228"/>
      <c r="Z38" s="228"/>
    </row>
    <row r="39" spans="1:26" ht="29.45" customHeight="1" x14ac:dyDescent="0.25">
      <c r="A39" s="550"/>
      <c r="B39" s="551"/>
      <c r="C39" s="538"/>
      <c r="D39" s="536"/>
      <c r="E39" s="277">
        <v>2</v>
      </c>
      <c r="F39" s="256"/>
      <c r="G39" s="253"/>
      <c r="H39" s="253"/>
      <c r="I39" s="220" t="str">
        <f t="shared" si="0"/>
        <v xml:space="preserve">  </v>
      </c>
      <c r="J39" s="282"/>
      <c r="K39" s="231" t="str">
        <f>+IFERROR(VLOOKUP($J39,'10 FORMULAS'!$B$53:$C$53,2,0),"")</f>
        <v/>
      </c>
      <c r="L39" s="231" t="str">
        <f t="shared" si="1"/>
        <v/>
      </c>
      <c r="M39" s="278"/>
      <c r="N39" s="231" t="str">
        <f>+IFERROR(VLOOKUP($M39,'10 FORMULAS'!$B$54:$C$55,2,0),"")</f>
        <v/>
      </c>
      <c r="O39" s="279"/>
      <c r="P39" s="279"/>
      <c r="Q39" s="279"/>
      <c r="R39" s="279"/>
      <c r="S39" s="231" t="str">
        <f t="shared" si="2"/>
        <v/>
      </c>
      <c r="T39" s="231" t="str">
        <f t="shared" si="3"/>
        <v/>
      </c>
      <c r="U39" s="231" t="str">
        <f t="shared" si="4"/>
        <v/>
      </c>
      <c r="V39" s="575"/>
      <c r="W39" s="38"/>
      <c r="X39" s="227"/>
      <c r="Y39" s="228"/>
      <c r="Z39" s="228"/>
    </row>
    <row r="40" spans="1:26" ht="29.45" customHeight="1" x14ac:dyDescent="0.25">
      <c r="A40" s="550"/>
      <c r="B40" s="551"/>
      <c r="C40" s="538"/>
      <c r="D40" s="536"/>
      <c r="E40" s="277">
        <v>3</v>
      </c>
      <c r="F40" s="256"/>
      <c r="G40" s="253"/>
      <c r="H40" s="253"/>
      <c r="I40" s="220" t="str">
        <f t="shared" si="0"/>
        <v xml:space="preserve">  </v>
      </c>
      <c r="J40" s="282"/>
      <c r="K40" s="231" t="str">
        <f>+IFERROR(VLOOKUP($J40,'10 FORMULAS'!$B$53:$C$53,2,0),"")</f>
        <v/>
      </c>
      <c r="L40" s="231" t="str">
        <f t="shared" si="1"/>
        <v/>
      </c>
      <c r="M40" s="278"/>
      <c r="N40" s="231" t="str">
        <f>+IFERROR(VLOOKUP($M40,'10 FORMULAS'!$B$54:$C$55,2,0),"")</f>
        <v/>
      </c>
      <c r="O40" s="279"/>
      <c r="P40" s="279"/>
      <c r="Q40" s="279"/>
      <c r="R40" s="279"/>
      <c r="S40" s="231" t="str">
        <f t="shared" si="2"/>
        <v/>
      </c>
      <c r="T40" s="231" t="str">
        <f t="shared" si="3"/>
        <v/>
      </c>
      <c r="U40" s="231" t="str">
        <f t="shared" si="4"/>
        <v/>
      </c>
      <c r="V40" s="575"/>
      <c r="W40" s="38"/>
      <c r="X40" s="227"/>
      <c r="Y40" s="228"/>
      <c r="Z40" s="228"/>
    </row>
    <row r="41" spans="1:26" ht="29.45" customHeight="1" x14ac:dyDescent="0.25">
      <c r="A41" s="545"/>
      <c r="B41" s="548"/>
      <c r="C41" s="530"/>
      <c r="D41" s="533"/>
      <c r="E41" s="277">
        <v>4</v>
      </c>
      <c r="F41" s="257"/>
      <c r="G41" s="193"/>
      <c r="H41" s="193"/>
      <c r="I41" s="220" t="str">
        <f t="shared" si="0"/>
        <v xml:space="preserve">  </v>
      </c>
      <c r="J41" s="282"/>
      <c r="K41" s="231" t="str">
        <f>+IFERROR(VLOOKUP($J41,'10 FORMULAS'!$B$53:$C$53,2,0),"")</f>
        <v/>
      </c>
      <c r="L41" s="231" t="str">
        <f t="shared" si="1"/>
        <v/>
      </c>
      <c r="M41" s="278"/>
      <c r="N41" s="231" t="str">
        <f>+IFERROR(VLOOKUP($M41,'10 FORMULAS'!$B$54:$C$55,2,0),"")</f>
        <v/>
      </c>
      <c r="O41" s="279"/>
      <c r="P41" s="279"/>
      <c r="Q41" s="279"/>
      <c r="R41" s="279"/>
      <c r="S41" s="231" t="str">
        <f t="shared" si="2"/>
        <v/>
      </c>
      <c r="T41" s="231" t="str">
        <f t="shared" si="3"/>
        <v/>
      </c>
      <c r="U41" s="231" t="str">
        <f t="shared" si="4"/>
        <v/>
      </c>
      <c r="V41" s="540"/>
      <c r="W41" s="38"/>
      <c r="X41" s="227"/>
      <c r="Y41" s="228"/>
      <c r="Z41" s="228"/>
    </row>
    <row r="42" spans="1:26" ht="29.45" customHeight="1" x14ac:dyDescent="0.25">
      <c r="A42" s="545"/>
      <c r="B42" s="548"/>
      <c r="C42" s="530"/>
      <c r="D42" s="533"/>
      <c r="E42" s="277">
        <v>5</v>
      </c>
      <c r="F42" s="257"/>
      <c r="G42" s="193"/>
      <c r="H42" s="193"/>
      <c r="I42" s="220" t="str">
        <f t="shared" si="0"/>
        <v xml:space="preserve">  </v>
      </c>
      <c r="J42" s="282"/>
      <c r="K42" s="231" t="str">
        <f>+IFERROR(VLOOKUP($J42,'10 FORMULAS'!$B$53:$C$53,2,0),"")</f>
        <v/>
      </c>
      <c r="L42" s="231" t="str">
        <f t="shared" si="1"/>
        <v/>
      </c>
      <c r="M42" s="278"/>
      <c r="N42" s="231" t="str">
        <f>+IFERROR(VLOOKUP($M42,'10 FORMULAS'!$B$54:$C$55,2,0),"")</f>
        <v/>
      </c>
      <c r="O42" s="279"/>
      <c r="P42" s="279"/>
      <c r="Q42" s="279"/>
      <c r="R42" s="279"/>
      <c r="S42" s="231" t="str">
        <f t="shared" si="2"/>
        <v/>
      </c>
      <c r="T42" s="231" t="str">
        <f t="shared" si="3"/>
        <v/>
      </c>
      <c r="U42" s="231" t="str">
        <f t="shared" si="4"/>
        <v/>
      </c>
      <c r="V42" s="540"/>
      <c r="W42" s="38"/>
      <c r="X42" s="227"/>
      <c r="Y42" s="228"/>
      <c r="Z42" s="228"/>
    </row>
    <row r="43" spans="1:26" ht="29.45" customHeight="1" thickBot="1" x14ac:dyDescent="0.3">
      <c r="A43" s="546"/>
      <c r="B43" s="549"/>
      <c r="C43" s="531"/>
      <c r="D43" s="534"/>
      <c r="E43" s="280">
        <v>6</v>
      </c>
      <c r="F43" s="260"/>
      <c r="G43" s="194"/>
      <c r="H43" s="194"/>
      <c r="I43" s="347" t="str">
        <f t="shared" si="0"/>
        <v xml:space="preserve">  </v>
      </c>
      <c r="J43" s="377"/>
      <c r="K43" s="348" t="str">
        <f>+IFERROR(VLOOKUP($J43,'10 FORMULAS'!$B$53:$C$53,2,0),"")</f>
        <v/>
      </c>
      <c r="L43" s="348" t="str">
        <f t="shared" si="1"/>
        <v/>
      </c>
      <c r="M43" s="349"/>
      <c r="N43" s="348" t="str">
        <f>+IFERROR(VLOOKUP($M43,'10 FORMULAS'!$B$54:$C$55,2,0),"")</f>
        <v/>
      </c>
      <c r="O43" s="350"/>
      <c r="P43" s="350"/>
      <c r="Q43" s="350"/>
      <c r="R43" s="350"/>
      <c r="S43" s="348" t="str">
        <f t="shared" si="2"/>
        <v/>
      </c>
      <c r="T43" s="348" t="str">
        <f t="shared" si="3"/>
        <v/>
      </c>
      <c r="U43" s="348" t="str">
        <f t="shared" si="4"/>
        <v/>
      </c>
      <c r="V43" s="541"/>
      <c r="W43" s="38"/>
    </row>
    <row r="44" spans="1:26" ht="29.45" customHeight="1" x14ac:dyDescent="0.25">
      <c r="A44" s="544" t="str">
        <f>'2 CONTEXTO E IDENTIFICACIÓN'!A15</f>
        <v>R7</v>
      </c>
      <c r="B44" s="547" t="str">
        <f>+'2 CONTEXTO E IDENTIFICACIÓN'!J15</f>
        <v xml:space="preserve"> por a causa de </v>
      </c>
      <c r="C44" s="529" t="str">
        <f>+'3 PROBABIL E IMPACTO INHERENTE'!E15</f>
        <v/>
      </c>
      <c r="D44" s="532" t="str">
        <f>+'3 PROBABIL E IMPACTO INHERENTE'!M15</f>
        <v/>
      </c>
      <c r="E44" s="341">
        <v>1</v>
      </c>
      <c r="F44" s="258"/>
      <c r="G44" s="52"/>
      <c r="H44" s="52"/>
      <c r="I44" s="343" t="str">
        <f t="shared" si="0"/>
        <v xml:space="preserve">  </v>
      </c>
      <c r="J44" s="376"/>
      <c r="K44" s="344" t="str">
        <f>+IFERROR(VLOOKUP($J44,'10 FORMULAS'!$B$53:$C$53,2,0),"")</f>
        <v/>
      </c>
      <c r="L44" s="344" t="str">
        <f t="shared" si="1"/>
        <v/>
      </c>
      <c r="M44" s="345"/>
      <c r="N44" s="344" t="str">
        <f>+IFERROR(VLOOKUP($M44,'10 FORMULAS'!$B$54:$C$55,2,0),"")</f>
        <v/>
      </c>
      <c r="O44" s="346"/>
      <c r="P44" s="346"/>
      <c r="Q44" s="346"/>
      <c r="R44" s="346"/>
      <c r="S44" s="344" t="str">
        <f t="shared" si="2"/>
        <v/>
      </c>
      <c r="T44" s="344" t="str">
        <f t="shared" si="3"/>
        <v/>
      </c>
      <c r="U44" s="344" t="str">
        <f t="shared" si="4"/>
        <v/>
      </c>
      <c r="V44" s="539"/>
      <c r="W44" s="38"/>
      <c r="X44" s="227"/>
      <c r="Y44" s="228"/>
      <c r="Z44" s="228"/>
    </row>
    <row r="45" spans="1:26" ht="29.45" customHeight="1" x14ac:dyDescent="0.25">
      <c r="A45" s="545"/>
      <c r="B45" s="548"/>
      <c r="C45" s="530"/>
      <c r="D45" s="533"/>
      <c r="E45" s="277">
        <v>2</v>
      </c>
      <c r="F45" s="257"/>
      <c r="G45" s="193"/>
      <c r="H45" s="193"/>
      <c r="I45" s="220" t="str">
        <f t="shared" si="0"/>
        <v xml:space="preserve">  </v>
      </c>
      <c r="J45" s="282"/>
      <c r="K45" s="231" t="str">
        <f>+IFERROR(VLOOKUP($J45,'10 FORMULAS'!$B$53:$C$53,2,0),"")</f>
        <v/>
      </c>
      <c r="L45" s="231" t="str">
        <f t="shared" si="1"/>
        <v/>
      </c>
      <c r="M45" s="278"/>
      <c r="N45" s="231" t="str">
        <f>+IFERROR(VLOOKUP($M45,'10 FORMULAS'!$B$54:$C$55,2,0),"")</f>
        <v/>
      </c>
      <c r="O45" s="279"/>
      <c r="P45" s="279"/>
      <c r="Q45" s="279"/>
      <c r="R45" s="279"/>
      <c r="S45" s="231" t="str">
        <f t="shared" si="2"/>
        <v/>
      </c>
      <c r="T45" s="231" t="str">
        <f t="shared" si="3"/>
        <v/>
      </c>
      <c r="U45" s="231" t="str">
        <f t="shared" si="4"/>
        <v/>
      </c>
      <c r="V45" s="540"/>
      <c r="W45" s="38"/>
      <c r="X45" s="227"/>
      <c r="Y45" s="228"/>
      <c r="Z45" s="228"/>
    </row>
    <row r="46" spans="1:26" ht="29.45" customHeight="1" x14ac:dyDescent="0.25">
      <c r="A46" s="545"/>
      <c r="B46" s="548"/>
      <c r="C46" s="530"/>
      <c r="D46" s="533"/>
      <c r="E46" s="277">
        <v>3</v>
      </c>
      <c r="F46" s="257"/>
      <c r="G46" s="193"/>
      <c r="H46" s="193"/>
      <c r="I46" s="220" t="str">
        <f t="shared" si="0"/>
        <v xml:space="preserve">  </v>
      </c>
      <c r="J46" s="282"/>
      <c r="K46" s="231" t="str">
        <f>+IFERROR(VLOOKUP($J46,'10 FORMULAS'!$B$53:$C$53,2,0),"")</f>
        <v/>
      </c>
      <c r="L46" s="231" t="str">
        <f t="shared" si="1"/>
        <v/>
      </c>
      <c r="M46" s="278"/>
      <c r="N46" s="231" t="str">
        <f>+IFERROR(VLOOKUP($M46,'10 FORMULAS'!$B$54:$C$55,2,0),"")</f>
        <v/>
      </c>
      <c r="O46" s="279"/>
      <c r="P46" s="279"/>
      <c r="Q46" s="279"/>
      <c r="R46" s="279"/>
      <c r="S46" s="231" t="str">
        <f t="shared" si="2"/>
        <v/>
      </c>
      <c r="T46" s="231" t="str">
        <f t="shared" si="3"/>
        <v/>
      </c>
      <c r="U46" s="231" t="str">
        <f t="shared" si="4"/>
        <v/>
      </c>
      <c r="V46" s="540"/>
      <c r="W46" s="38"/>
      <c r="X46" s="227"/>
      <c r="Y46" s="228"/>
      <c r="Z46" s="228"/>
    </row>
    <row r="47" spans="1:26" ht="29.45" customHeight="1" x14ac:dyDescent="0.25">
      <c r="A47" s="545"/>
      <c r="B47" s="548"/>
      <c r="C47" s="530"/>
      <c r="D47" s="533"/>
      <c r="E47" s="277">
        <v>4</v>
      </c>
      <c r="F47" s="257"/>
      <c r="G47" s="193"/>
      <c r="H47" s="193"/>
      <c r="I47" s="220" t="str">
        <f t="shared" si="0"/>
        <v xml:space="preserve">  </v>
      </c>
      <c r="J47" s="282"/>
      <c r="K47" s="231" t="str">
        <f>+IFERROR(VLOOKUP($J47,'10 FORMULAS'!$B$53:$C$53,2,0),"")</f>
        <v/>
      </c>
      <c r="L47" s="231" t="str">
        <f t="shared" si="1"/>
        <v/>
      </c>
      <c r="M47" s="278"/>
      <c r="N47" s="231" t="str">
        <f>+IFERROR(VLOOKUP($M47,'10 FORMULAS'!$B$54:$C$55,2,0),"")</f>
        <v/>
      </c>
      <c r="O47" s="279"/>
      <c r="P47" s="279"/>
      <c r="Q47" s="279"/>
      <c r="R47" s="279"/>
      <c r="S47" s="231" t="str">
        <f t="shared" si="2"/>
        <v/>
      </c>
      <c r="T47" s="231" t="str">
        <f t="shared" si="3"/>
        <v/>
      </c>
      <c r="U47" s="231" t="str">
        <f t="shared" si="4"/>
        <v/>
      </c>
      <c r="V47" s="540"/>
      <c r="W47" s="38"/>
      <c r="X47" s="227"/>
      <c r="Y47" s="228"/>
      <c r="Z47" s="228"/>
    </row>
    <row r="48" spans="1:26" ht="29.45" customHeight="1" x14ac:dyDescent="0.25">
      <c r="A48" s="545"/>
      <c r="B48" s="548"/>
      <c r="C48" s="530"/>
      <c r="D48" s="533"/>
      <c r="E48" s="277">
        <v>5</v>
      </c>
      <c r="F48" s="257"/>
      <c r="G48" s="193"/>
      <c r="H48" s="193"/>
      <c r="I48" s="220" t="str">
        <f t="shared" si="0"/>
        <v xml:space="preserve">  </v>
      </c>
      <c r="J48" s="282"/>
      <c r="K48" s="231" t="str">
        <f>+IFERROR(VLOOKUP($J48,'10 FORMULAS'!$B$53:$C$53,2,0),"")</f>
        <v/>
      </c>
      <c r="L48" s="231" t="str">
        <f t="shared" si="1"/>
        <v/>
      </c>
      <c r="M48" s="278"/>
      <c r="N48" s="231" t="str">
        <f>+IFERROR(VLOOKUP($M48,'10 FORMULAS'!$B$54:$C$55,2,0),"")</f>
        <v/>
      </c>
      <c r="O48" s="279"/>
      <c r="P48" s="279"/>
      <c r="Q48" s="279"/>
      <c r="R48" s="279"/>
      <c r="S48" s="231" t="str">
        <f t="shared" si="2"/>
        <v/>
      </c>
      <c r="T48" s="231" t="str">
        <f t="shared" si="3"/>
        <v/>
      </c>
      <c r="U48" s="231" t="str">
        <f t="shared" si="4"/>
        <v/>
      </c>
      <c r="V48" s="540"/>
      <c r="W48" s="38"/>
      <c r="X48" s="227"/>
      <c r="Y48" s="228"/>
      <c r="Z48" s="228"/>
    </row>
    <row r="49" spans="1:26" ht="29.45" customHeight="1" thickBot="1" x14ac:dyDescent="0.3">
      <c r="A49" s="546"/>
      <c r="B49" s="549"/>
      <c r="C49" s="531"/>
      <c r="D49" s="534"/>
      <c r="E49" s="280">
        <v>6</v>
      </c>
      <c r="F49" s="260"/>
      <c r="G49" s="194"/>
      <c r="H49" s="194"/>
      <c r="I49" s="347" t="str">
        <f t="shared" si="0"/>
        <v xml:space="preserve">  </v>
      </c>
      <c r="J49" s="377"/>
      <c r="K49" s="348" t="str">
        <f>+IFERROR(VLOOKUP($J49,'10 FORMULAS'!$B$53:$C$53,2,0),"")</f>
        <v/>
      </c>
      <c r="L49" s="348" t="str">
        <f t="shared" si="1"/>
        <v/>
      </c>
      <c r="M49" s="349"/>
      <c r="N49" s="348" t="str">
        <f>+IFERROR(VLOOKUP($M49,'10 FORMULAS'!$B$54:$C$55,2,0),"")</f>
        <v/>
      </c>
      <c r="O49" s="350"/>
      <c r="P49" s="350"/>
      <c r="Q49" s="350"/>
      <c r="R49" s="350"/>
      <c r="S49" s="348" t="str">
        <f t="shared" si="2"/>
        <v/>
      </c>
      <c r="T49" s="348" t="str">
        <f t="shared" si="3"/>
        <v/>
      </c>
      <c r="U49" s="348" t="str">
        <f t="shared" si="4"/>
        <v/>
      </c>
      <c r="V49" s="541"/>
      <c r="W49" s="38"/>
    </row>
    <row r="50" spans="1:26" ht="29.45" customHeight="1" x14ac:dyDescent="0.25">
      <c r="A50" s="550" t="str">
        <f>'2 CONTEXTO E IDENTIFICACIÓN'!A16</f>
        <v>R8</v>
      </c>
      <c r="B50" s="551" t="str">
        <f>+'2 CONTEXTO E IDENTIFICACIÓN'!J16</f>
        <v xml:space="preserve"> por a causa de </v>
      </c>
      <c r="C50" s="538" t="str">
        <f>+'3 PROBABIL E IMPACTO INHERENTE'!E16</f>
        <v/>
      </c>
      <c r="D50" s="536" t="str">
        <f>+'3 PROBABIL E IMPACTO INHERENTE'!M16</f>
        <v/>
      </c>
      <c r="E50" s="281">
        <v>1</v>
      </c>
      <c r="F50" s="256"/>
      <c r="G50" s="253"/>
      <c r="H50" s="253"/>
      <c r="I50" s="337" t="str">
        <f t="shared" si="0"/>
        <v xml:space="preserve">  </v>
      </c>
      <c r="J50" s="373"/>
      <c r="K50" s="338" t="str">
        <f>+IFERROR(VLOOKUP($J50,'10 FORMULAS'!$B$53:$C$53,2,0),"")</f>
        <v/>
      </c>
      <c r="L50" s="338" t="str">
        <f t="shared" si="1"/>
        <v/>
      </c>
      <c r="M50" s="339"/>
      <c r="N50" s="338" t="str">
        <f>+IFERROR(VLOOKUP($M50,'10 FORMULAS'!$B$54:$C$55,2,0),"")</f>
        <v/>
      </c>
      <c r="O50" s="340"/>
      <c r="P50" s="340"/>
      <c r="Q50" s="340"/>
      <c r="R50" s="340"/>
      <c r="S50" s="338" t="str">
        <f t="shared" si="2"/>
        <v/>
      </c>
      <c r="T50" s="338" t="str">
        <f t="shared" si="3"/>
        <v/>
      </c>
      <c r="U50" s="338" t="str">
        <f t="shared" si="4"/>
        <v/>
      </c>
      <c r="V50" s="575"/>
      <c r="W50" s="38"/>
      <c r="X50" s="227"/>
      <c r="Y50" s="228"/>
      <c r="Z50" s="228"/>
    </row>
    <row r="51" spans="1:26" ht="29.45" customHeight="1" x14ac:dyDescent="0.25">
      <c r="A51" s="545"/>
      <c r="B51" s="548"/>
      <c r="C51" s="530"/>
      <c r="D51" s="533"/>
      <c r="E51" s="277">
        <v>2</v>
      </c>
      <c r="F51" s="257"/>
      <c r="G51" s="193"/>
      <c r="H51" s="193"/>
      <c r="I51" s="220" t="str">
        <f t="shared" si="0"/>
        <v xml:space="preserve">  </v>
      </c>
      <c r="J51" s="282"/>
      <c r="K51" s="231" t="str">
        <f>+IFERROR(VLOOKUP($J51,'10 FORMULAS'!$B$53:$C$53,2,0),"")</f>
        <v/>
      </c>
      <c r="L51" s="231" t="str">
        <f t="shared" si="1"/>
        <v/>
      </c>
      <c r="M51" s="278"/>
      <c r="N51" s="231" t="str">
        <f>+IFERROR(VLOOKUP($M51,'10 FORMULAS'!$B$54:$C$55,2,0),"")</f>
        <v/>
      </c>
      <c r="O51" s="279"/>
      <c r="P51" s="279"/>
      <c r="Q51" s="279"/>
      <c r="R51" s="279"/>
      <c r="S51" s="231" t="str">
        <f t="shared" si="2"/>
        <v/>
      </c>
      <c r="T51" s="231" t="str">
        <f t="shared" si="3"/>
        <v/>
      </c>
      <c r="U51" s="231" t="str">
        <f t="shared" si="4"/>
        <v/>
      </c>
      <c r="V51" s="540"/>
      <c r="W51" s="38"/>
      <c r="X51" s="227"/>
      <c r="Y51" s="228"/>
      <c r="Z51" s="228"/>
    </row>
    <row r="52" spans="1:26" ht="29.45" customHeight="1" x14ac:dyDescent="0.25">
      <c r="A52" s="545"/>
      <c r="B52" s="548"/>
      <c r="C52" s="530"/>
      <c r="D52" s="533"/>
      <c r="E52" s="277">
        <v>3</v>
      </c>
      <c r="F52" s="257"/>
      <c r="G52" s="193"/>
      <c r="H52" s="193"/>
      <c r="I52" s="220" t="str">
        <f t="shared" si="0"/>
        <v xml:space="preserve">  </v>
      </c>
      <c r="J52" s="282"/>
      <c r="K52" s="231" t="str">
        <f>+IFERROR(VLOOKUP($J52,'10 FORMULAS'!$B$53:$C$53,2,0),"")</f>
        <v/>
      </c>
      <c r="L52" s="231" t="str">
        <f t="shared" si="1"/>
        <v/>
      </c>
      <c r="M52" s="278"/>
      <c r="N52" s="231" t="str">
        <f>+IFERROR(VLOOKUP($M52,'10 FORMULAS'!$B$54:$C$55,2,0),"")</f>
        <v/>
      </c>
      <c r="O52" s="279"/>
      <c r="P52" s="279"/>
      <c r="Q52" s="279"/>
      <c r="R52" s="279"/>
      <c r="S52" s="231" t="str">
        <f t="shared" si="2"/>
        <v/>
      </c>
      <c r="T52" s="231" t="str">
        <f t="shared" ref="T52:T83" si="5">+IFERROR(D52*S52,"")</f>
        <v/>
      </c>
      <c r="U52" s="231" t="str">
        <f t="shared" ref="U52:U83" si="6">+IFERROR(D52-T52,"")</f>
        <v/>
      </c>
      <c r="V52" s="540"/>
      <c r="W52" s="38"/>
      <c r="X52" s="227"/>
      <c r="Y52" s="228"/>
      <c r="Z52" s="228"/>
    </row>
    <row r="53" spans="1:26" ht="29.45" customHeight="1" x14ac:dyDescent="0.25">
      <c r="A53" s="545"/>
      <c r="B53" s="548"/>
      <c r="C53" s="530"/>
      <c r="D53" s="533"/>
      <c r="E53" s="277">
        <v>4</v>
      </c>
      <c r="F53" s="257"/>
      <c r="G53" s="193"/>
      <c r="H53" s="193"/>
      <c r="I53" s="220" t="str">
        <f t="shared" si="0"/>
        <v xml:space="preserve">  </v>
      </c>
      <c r="J53" s="282"/>
      <c r="K53" s="231" t="str">
        <f>+IFERROR(VLOOKUP($J53,'10 FORMULAS'!$B$53:$C$53,2,0),"")</f>
        <v/>
      </c>
      <c r="L53" s="231" t="str">
        <f t="shared" si="1"/>
        <v/>
      </c>
      <c r="M53" s="278"/>
      <c r="N53" s="231" t="str">
        <f>+IFERROR(VLOOKUP($M53,'10 FORMULAS'!$B$54:$C$55,2,0),"")</f>
        <v/>
      </c>
      <c r="O53" s="279"/>
      <c r="P53" s="279"/>
      <c r="Q53" s="279"/>
      <c r="R53" s="279"/>
      <c r="S53" s="231" t="str">
        <f t="shared" si="2"/>
        <v/>
      </c>
      <c r="T53" s="231" t="str">
        <f t="shared" si="5"/>
        <v/>
      </c>
      <c r="U53" s="231" t="str">
        <f t="shared" si="6"/>
        <v/>
      </c>
      <c r="V53" s="540"/>
      <c r="W53" s="38"/>
      <c r="X53" s="227"/>
      <c r="Y53" s="228"/>
      <c r="Z53" s="228"/>
    </row>
    <row r="54" spans="1:26" ht="29.45" customHeight="1" x14ac:dyDescent="0.25">
      <c r="A54" s="545"/>
      <c r="B54" s="548"/>
      <c r="C54" s="530"/>
      <c r="D54" s="533"/>
      <c r="E54" s="277">
        <v>5</v>
      </c>
      <c r="F54" s="257"/>
      <c r="G54" s="193"/>
      <c r="H54" s="193"/>
      <c r="I54" s="220" t="str">
        <f t="shared" si="0"/>
        <v xml:space="preserve">  </v>
      </c>
      <c r="J54" s="282"/>
      <c r="K54" s="231" t="str">
        <f>+IFERROR(VLOOKUP($J54,'10 FORMULAS'!$B$53:$C$53,2,0),"")</f>
        <v/>
      </c>
      <c r="L54" s="231" t="str">
        <f t="shared" si="1"/>
        <v/>
      </c>
      <c r="M54" s="278"/>
      <c r="N54" s="231" t="str">
        <f>+IFERROR(VLOOKUP($M54,'10 FORMULAS'!$B$54:$C$55,2,0),"")</f>
        <v/>
      </c>
      <c r="O54" s="279"/>
      <c r="P54" s="279"/>
      <c r="Q54" s="279"/>
      <c r="R54" s="279"/>
      <c r="S54" s="231" t="str">
        <f t="shared" si="2"/>
        <v/>
      </c>
      <c r="T54" s="231" t="str">
        <f t="shared" si="5"/>
        <v/>
      </c>
      <c r="U54" s="231" t="str">
        <f t="shared" si="6"/>
        <v/>
      </c>
      <c r="V54" s="540"/>
      <c r="W54" s="38"/>
      <c r="X54" s="227"/>
      <c r="Y54" s="228"/>
      <c r="Z54" s="228"/>
    </row>
    <row r="55" spans="1:26" ht="29.45" customHeight="1" thickBot="1" x14ac:dyDescent="0.3">
      <c r="A55" s="546"/>
      <c r="B55" s="549"/>
      <c r="C55" s="531"/>
      <c r="D55" s="534"/>
      <c r="E55" s="280">
        <v>6</v>
      </c>
      <c r="F55" s="260"/>
      <c r="G55" s="194"/>
      <c r="H55" s="194"/>
      <c r="I55" s="220" t="str">
        <f t="shared" si="0"/>
        <v xml:space="preserve">  </v>
      </c>
      <c r="J55" s="282"/>
      <c r="K55" s="231" t="str">
        <f>+IFERROR(VLOOKUP($J55,'10 FORMULAS'!$B$53:$C$53,2,0),"")</f>
        <v/>
      </c>
      <c r="L55" s="231" t="str">
        <f t="shared" si="1"/>
        <v/>
      </c>
      <c r="M55" s="278"/>
      <c r="N55" s="231" t="str">
        <f>+IFERROR(VLOOKUP($M55,'10 FORMULAS'!$B$54:$C$55,2,0),"")</f>
        <v/>
      </c>
      <c r="O55" s="279"/>
      <c r="P55" s="279"/>
      <c r="Q55" s="279"/>
      <c r="R55" s="279"/>
      <c r="S55" s="231" t="str">
        <f t="shared" si="2"/>
        <v/>
      </c>
      <c r="T55" s="231" t="str">
        <f t="shared" si="5"/>
        <v/>
      </c>
      <c r="U55" s="231" t="str">
        <f t="shared" si="6"/>
        <v/>
      </c>
      <c r="V55" s="541"/>
      <c r="W55" s="38"/>
    </row>
    <row r="56" spans="1:26" ht="29.45" customHeight="1" x14ac:dyDescent="0.25">
      <c r="A56" s="544" t="str">
        <f>'2 CONTEXTO E IDENTIFICACIÓN'!A17</f>
        <v>R9</v>
      </c>
      <c r="B56" s="547" t="str">
        <f>+'2 CONTEXTO E IDENTIFICACIÓN'!J17</f>
        <v xml:space="preserve"> por a causa de </v>
      </c>
      <c r="C56" s="529" t="str">
        <f>+'3 PROBABIL E IMPACTO INHERENTE'!E17</f>
        <v/>
      </c>
      <c r="D56" s="532" t="str">
        <f>+'3 PROBABIL E IMPACTO INHERENTE'!M17</f>
        <v/>
      </c>
      <c r="E56" s="281">
        <v>1</v>
      </c>
      <c r="F56" s="258"/>
      <c r="G56" s="52"/>
      <c r="H56" s="52"/>
      <c r="I56" s="220" t="str">
        <f t="shared" si="0"/>
        <v xml:space="preserve">  </v>
      </c>
      <c r="J56" s="282"/>
      <c r="K56" s="231" t="str">
        <f>+IFERROR(VLOOKUP($J56,'10 FORMULAS'!$B$53:$C$53,2,0),"")</f>
        <v/>
      </c>
      <c r="L56" s="231" t="str">
        <f t="shared" si="1"/>
        <v/>
      </c>
      <c r="M56" s="278"/>
      <c r="N56" s="231" t="str">
        <f>+IFERROR(VLOOKUP($M56,'10 FORMULAS'!$B$54:$C$55,2,0),"")</f>
        <v/>
      </c>
      <c r="O56" s="279"/>
      <c r="P56" s="279"/>
      <c r="Q56" s="279"/>
      <c r="R56" s="279"/>
      <c r="S56" s="231" t="str">
        <f t="shared" si="2"/>
        <v/>
      </c>
      <c r="T56" s="231" t="str">
        <f t="shared" si="5"/>
        <v/>
      </c>
      <c r="U56" s="231" t="str">
        <f t="shared" si="6"/>
        <v/>
      </c>
      <c r="V56" s="539"/>
      <c r="W56" s="38"/>
      <c r="X56" s="227"/>
      <c r="Y56" s="228"/>
      <c r="Z56" s="228"/>
    </row>
    <row r="57" spans="1:26" ht="29.45" customHeight="1" x14ac:dyDescent="0.25">
      <c r="A57" s="545"/>
      <c r="B57" s="548"/>
      <c r="C57" s="530"/>
      <c r="D57" s="533"/>
      <c r="E57" s="277">
        <v>2</v>
      </c>
      <c r="F57" s="257"/>
      <c r="G57" s="193"/>
      <c r="H57" s="193"/>
      <c r="I57" s="220" t="str">
        <f t="shared" si="0"/>
        <v xml:space="preserve">  </v>
      </c>
      <c r="J57" s="282"/>
      <c r="K57" s="231" t="str">
        <f>+IFERROR(VLOOKUP($J57,'10 FORMULAS'!$B$53:$C$53,2,0),"")</f>
        <v/>
      </c>
      <c r="L57" s="231" t="str">
        <f t="shared" si="1"/>
        <v/>
      </c>
      <c r="M57" s="278"/>
      <c r="N57" s="231" t="str">
        <f>+IFERROR(VLOOKUP($M57,'10 FORMULAS'!$B$54:$C$55,2,0),"")</f>
        <v/>
      </c>
      <c r="O57" s="279"/>
      <c r="P57" s="279"/>
      <c r="Q57" s="279"/>
      <c r="R57" s="279"/>
      <c r="S57" s="231" t="str">
        <f t="shared" si="2"/>
        <v/>
      </c>
      <c r="T57" s="231" t="str">
        <f t="shared" si="5"/>
        <v/>
      </c>
      <c r="U57" s="231" t="str">
        <f t="shared" si="6"/>
        <v/>
      </c>
      <c r="V57" s="540"/>
      <c r="W57" s="38"/>
      <c r="X57" s="227"/>
      <c r="Y57" s="228"/>
      <c r="Z57" s="228"/>
    </row>
    <row r="58" spans="1:26" ht="29.45" customHeight="1" x14ac:dyDescent="0.25">
      <c r="A58" s="545"/>
      <c r="B58" s="548"/>
      <c r="C58" s="530"/>
      <c r="D58" s="533"/>
      <c r="E58" s="277">
        <v>3</v>
      </c>
      <c r="F58" s="257"/>
      <c r="G58" s="193"/>
      <c r="H58" s="193"/>
      <c r="I58" s="220" t="str">
        <f t="shared" si="0"/>
        <v xml:space="preserve">  </v>
      </c>
      <c r="J58" s="282"/>
      <c r="K58" s="231" t="str">
        <f>+IFERROR(VLOOKUP($J58,'10 FORMULAS'!$B$53:$C$53,2,0),"")</f>
        <v/>
      </c>
      <c r="L58" s="231" t="str">
        <f t="shared" si="1"/>
        <v/>
      </c>
      <c r="M58" s="278"/>
      <c r="N58" s="231" t="str">
        <f>+IFERROR(VLOOKUP($M58,'10 FORMULAS'!$B$54:$C$55,2,0),"")</f>
        <v/>
      </c>
      <c r="O58" s="279"/>
      <c r="P58" s="279"/>
      <c r="Q58" s="279"/>
      <c r="R58" s="279"/>
      <c r="S58" s="231" t="str">
        <f t="shared" si="2"/>
        <v/>
      </c>
      <c r="T58" s="231" t="str">
        <f t="shared" si="5"/>
        <v/>
      </c>
      <c r="U58" s="231" t="str">
        <f t="shared" si="6"/>
        <v/>
      </c>
      <c r="V58" s="540"/>
      <c r="W58" s="38"/>
      <c r="X58" s="227"/>
      <c r="Y58" s="228"/>
      <c r="Z58" s="228"/>
    </row>
    <row r="59" spans="1:26" ht="29.45" customHeight="1" x14ac:dyDescent="0.25">
      <c r="A59" s="545"/>
      <c r="B59" s="548"/>
      <c r="C59" s="530"/>
      <c r="D59" s="533"/>
      <c r="E59" s="277">
        <v>4</v>
      </c>
      <c r="F59" s="257"/>
      <c r="G59" s="193"/>
      <c r="H59" s="193"/>
      <c r="I59" s="220" t="str">
        <f t="shared" si="0"/>
        <v xml:space="preserve">  </v>
      </c>
      <c r="J59" s="282"/>
      <c r="K59" s="231" t="str">
        <f>+IFERROR(VLOOKUP($J59,'10 FORMULAS'!$B$53:$C$53,2,0),"")</f>
        <v/>
      </c>
      <c r="L59" s="231" t="str">
        <f t="shared" si="1"/>
        <v/>
      </c>
      <c r="M59" s="278"/>
      <c r="N59" s="231" t="str">
        <f>+IFERROR(VLOOKUP($M59,'10 FORMULAS'!$B$54:$C$55,2,0),"")</f>
        <v/>
      </c>
      <c r="O59" s="279"/>
      <c r="P59" s="279"/>
      <c r="Q59" s="279"/>
      <c r="R59" s="279"/>
      <c r="S59" s="231" t="str">
        <f t="shared" si="2"/>
        <v/>
      </c>
      <c r="T59" s="231" t="str">
        <f t="shared" si="5"/>
        <v/>
      </c>
      <c r="U59" s="231" t="str">
        <f t="shared" si="6"/>
        <v/>
      </c>
      <c r="V59" s="540"/>
      <c r="W59" s="38"/>
      <c r="X59" s="227"/>
      <c r="Y59" s="228"/>
      <c r="Z59" s="228"/>
    </row>
    <row r="60" spans="1:26" ht="29.45" customHeight="1" x14ac:dyDescent="0.25">
      <c r="A60" s="545"/>
      <c r="B60" s="548"/>
      <c r="C60" s="530"/>
      <c r="D60" s="533"/>
      <c r="E60" s="277">
        <v>5</v>
      </c>
      <c r="F60" s="257"/>
      <c r="G60" s="193"/>
      <c r="H60" s="193"/>
      <c r="I60" s="220" t="str">
        <f t="shared" si="0"/>
        <v xml:space="preserve">  </v>
      </c>
      <c r="J60" s="282"/>
      <c r="K60" s="231" t="str">
        <f>+IFERROR(VLOOKUP($J60,'10 FORMULAS'!$B$53:$C$53,2,0),"")</f>
        <v/>
      </c>
      <c r="L60" s="231" t="str">
        <f t="shared" si="1"/>
        <v/>
      </c>
      <c r="M60" s="278"/>
      <c r="N60" s="231" t="str">
        <f>+IFERROR(VLOOKUP($M60,'10 FORMULAS'!$B$54:$C$55,2,0),"")</f>
        <v/>
      </c>
      <c r="O60" s="279"/>
      <c r="P60" s="279"/>
      <c r="Q60" s="279"/>
      <c r="R60" s="279"/>
      <c r="S60" s="231" t="str">
        <f t="shared" si="2"/>
        <v/>
      </c>
      <c r="T60" s="231" t="str">
        <f t="shared" si="5"/>
        <v/>
      </c>
      <c r="U60" s="231" t="str">
        <f t="shared" si="6"/>
        <v/>
      </c>
      <c r="V60" s="540"/>
      <c r="W60" s="38"/>
      <c r="X60" s="227"/>
      <c r="Y60" s="228"/>
      <c r="Z60" s="228"/>
    </row>
    <row r="61" spans="1:26" ht="29.45" customHeight="1" thickBot="1" x14ac:dyDescent="0.3">
      <c r="A61" s="546"/>
      <c r="B61" s="549"/>
      <c r="C61" s="531"/>
      <c r="D61" s="534"/>
      <c r="E61" s="280">
        <v>6</v>
      </c>
      <c r="F61" s="260"/>
      <c r="G61" s="194"/>
      <c r="H61" s="194"/>
      <c r="I61" s="220" t="str">
        <f t="shared" si="0"/>
        <v xml:space="preserve">  </v>
      </c>
      <c r="J61" s="282"/>
      <c r="K61" s="231" t="str">
        <f>+IFERROR(VLOOKUP($J61,'10 FORMULAS'!$B$53:$C$53,2,0),"")</f>
        <v/>
      </c>
      <c r="L61" s="231" t="str">
        <f t="shared" si="1"/>
        <v/>
      </c>
      <c r="M61" s="278"/>
      <c r="N61" s="231" t="str">
        <f>+IFERROR(VLOOKUP($M61,'10 FORMULAS'!$B$54:$C$55,2,0),"")</f>
        <v/>
      </c>
      <c r="O61" s="279"/>
      <c r="P61" s="279"/>
      <c r="Q61" s="279"/>
      <c r="R61" s="279"/>
      <c r="S61" s="231" t="str">
        <f t="shared" si="2"/>
        <v/>
      </c>
      <c r="T61" s="231" t="str">
        <f t="shared" si="5"/>
        <v/>
      </c>
      <c r="U61" s="231" t="str">
        <f t="shared" si="6"/>
        <v/>
      </c>
      <c r="V61" s="541"/>
      <c r="W61" s="38"/>
    </row>
    <row r="62" spans="1:26" ht="29.45" customHeight="1" x14ac:dyDescent="0.25">
      <c r="A62" s="544" t="str">
        <f>'2 CONTEXTO E IDENTIFICACIÓN'!A18</f>
        <v>R10</v>
      </c>
      <c r="B62" s="547" t="str">
        <f>+'2 CONTEXTO E IDENTIFICACIÓN'!J18</f>
        <v xml:space="preserve"> por a causa de </v>
      </c>
      <c r="C62" s="529" t="str">
        <f>+'3 PROBABIL E IMPACTO INHERENTE'!E18</f>
        <v/>
      </c>
      <c r="D62" s="532" t="str">
        <f>+'3 PROBABIL E IMPACTO INHERENTE'!M18</f>
        <v/>
      </c>
      <c r="E62" s="281">
        <v>1</v>
      </c>
      <c r="F62" s="258"/>
      <c r="G62" s="52"/>
      <c r="H62" s="52"/>
      <c r="I62" s="220" t="str">
        <f t="shared" si="0"/>
        <v xml:space="preserve">  </v>
      </c>
      <c r="J62" s="282"/>
      <c r="K62" s="231" t="str">
        <f>+IFERROR(VLOOKUP($J62,'10 FORMULAS'!$B$53:$C$53,2,0),"")</f>
        <v/>
      </c>
      <c r="L62" s="231" t="str">
        <f t="shared" si="1"/>
        <v/>
      </c>
      <c r="M62" s="278"/>
      <c r="N62" s="231" t="str">
        <f>+IFERROR(VLOOKUP($M62,'10 FORMULAS'!$B$54:$C$55,2,0),"")</f>
        <v/>
      </c>
      <c r="O62" s="279"/>
      <c r="P62" s="279"/>
      <c r="Q62" s="279"/>
      <c r="R62" s="279"/>
      <c r="S62" s="231" t="str">
        <f t="shared" si="2"/>
        <v/>
      </c>
      <c r="T62" s="231" t="str">
        <f t="shared" si="5"/>
        <v/>
      </c>
      <c r="U62" s="231" t="str">
        <f t="shared" si="6"/>
        <v/>
      </c>
      <c r="V62" s="539"/>
      <c r="W62" s="38"/>
      <c r="X62" s="227"/>
      <c r="Y62" s="228"/>
      <c r="Z62" s="228"/>
    </row>
    <row r="63" spans="1:26" ht="29.45" customHeight="1" x14ac:dyDescent="0.25">
      <c r="A63" s="545"/>
      <c r="B63" s="548"/>
      <c r="C63" s="530"/>
      <c r="D63" s="533"/>
      <c r="E63" s="277">
        <v>2</v>
      </c>
      <c r="F63" s="257"/>
      <c r="G63" s="193"/>
      <c r="H63" s="193"/>
      <c r="I63" s="220" t="str">
        <f t="shared" si="0"/>
        <v xml:space="preserve">  </v>
      </c>
      <c r="J63" s="282"/>
      <c r="K63" s="231" t="str">
        <f>+IFERROR(VLOOKUP($J63,'10 FORMULAS'!$B$53:$C$53,2,0),"")</f>
        <v/>
      </c>
      <c r="L63" s="231" t="str">
        <f t="shared" si="1"/>
        <v/>
      </c>
      <c r="M63" s="278"/>
      <c r="N63" s="231" t="str">
        <f>+IFERROR(VLOOKUP($M63,'10 FORMULAS'!$B$54:$C$55,2,0),"")</f>
        <v/>
      </c>
      <c r="O63" s="279"/>
      <c r="P63" s="279"/>
      <c r="Q63" s="279"/>
      <c r="R63" s="279"/>
      <c r="S63" s="231" t="str">
        <f t="shared" si="2"/>
        <v/>
      </c>
      <c r="T63" s="231" t="str">
        <f t="shared" si="5"/>
        <v/>
      </c>
      <c r="U63" s="231" t="str">
        <f t="shared" si="6"/>
        <v/>
      </c>
      <c r="V63" s="540"/>
      <c r="W63" s="38"/>
      <c r="X63" s="227"/>
      <c r="Y63" s="228"/>
      <c r="Z63" s="228"/>
    </row>
    <row r="64" spans="1:26" ht="29.45" customHeight="1" x14ac:dyDescent="0.25">
      <c r="A64" s="545"/>
      <c r="B64" s="548"/>
      <c r="C64" s="530"/>
      <c r="D64" s="533"/>
      <c r="E64" s="277">
        <v>3</v>
      </c>
      <c r="F64" s="257"/>
      <c r="G64" s="193"/>
      <c r="H64" s="193"/>
      <c r="I64" s="220" t="str">
        <f t="shared" si="0"/>
        <v xml:space="preserve">  </v>
      </c>
      <c r="J64" s="282"/>
      <c r="K64" s="231" t="str">
        <f>+IFERROR(VLOOKUP($J64,'10 FORMULAS'!$B$53:$C$53,2,0),"")</f>
        <v/>
      </c>
      <c r="L64" s="231" t="str">
        <f t="shared" si="1"/>
        <v/>
      </c>
      <c r="M64" s="278"/>
      <c r="N64" s="231" t="str">
        <f>+IFERROR(VLOOKUP($M64,'10 FORMULAS'!$B$54:$C$55,2,0),"")</f>
        <v/>
      </c>
      <c r="O64" s="279"/>
      <c r="P64" s="279"/>
      <c r="Q64" s="279"/>
      <c r="R64" s="279"/>
      <c r="S64" s="231" t="str">
        <f t="shared" si="2"/>
        <v/>
      </c>
      <c r="T64" s="231" t="str">
        <f t="shared" si="5"/>
        <v/>
      </c>
      <c r="U64" s="231" t="str">
        <f t="shared" si="6"/>
        <v/>
      </c>
      <c r="V64" s="540"/>
      <c r="W64" s="38"/>
      <c r="X64" s="227"/>
      <c r="Y64" s="228"/>
      <c r="Z64" s="228"/>
    </row>
    <row r="65" spans="1:26" ht="29.45" customHeight="1" x14ac:dyDescent="0.25">
      <c r="A65" s="545"/>
      <c r="B65" s="548"/>
      <c r="C65" s="530"/>
      <c r="D65" s="533"/>
      <c r="E65" s="277">
        <v>4</v>
      </c>
      <c r="F65" s="257"/>
      <c r="G65" s="193"/>
      <c r="H65" s="193"/>
      <c r="I65" s="220" t="str">
        <f t="shared" si="0"/>
        <v xml:space="preserve">  </v>
      </c>
      <c r="J65" s="282"/>
      <c r="K65" s="231" t="str">
        <f>+IFERROR(VLOOKUP($J65,'10 FORMULAS'!$B$53:$C$53,2,0),"")</f>
        <v/>
      </c>
      <c r="L65" s="231" t="str">
        <f t="shared" si="1"/>
        <v/>
      </c>
      <c r="M65" s="278"/>
      <c r="N65" s="231" t="str">
        <f>+IFERROR(VLOOKUP($M65,'10 FORMULAS'!$B$54:$C$55,2,0),"")</f>
        <v/>
      </c>
      <c r="O65" s="279"/>
      <c r="P65" s="279"/>
      <c r="Q65" s="279"/>
      <c r="R65" s="279"/>
      <c r="S65" s="231" t="str">
        <f t="shared" si="2"/>
        <v/>
      </c>
      <c r="T65" s="231" t="str">
        <f t="shared" si="5"/>
        <v/>
      </c>
      <c r="U65" s="231" t="str">
        <f t="shared" si="6"/>
        <v/>
      </c>
      <c r="V65" s="540"/>
      <c r="W65" s="38"/>
      <c r="X65" s="227"/>
      <c r="Y65" s="228"/>
      <c r="Z65" s="228"/>
    </row>
    <row r="66" spans="1:26" ht="29.45" customHeight="1" x14ac:dyDescent="0.25">
      <c r="A66" s="545"/>
      <c r="B66" s="548"/>
      <c r="C66" s="530"/>
      <c r="D66" s="533"/>
      <c r="E66" s="277">
        <v>5</v>
      </c>
      <c r="F66" s="257"/>
      <c r="G66" s="193"/>
      <c r="H66" s="193"/>
      <c r="I66" s="220" t="str">
        <f t="shared" si="0"/>
        <v xml:space="preserve">  </v>
      </c>
      <c r="J66" s="282"/>
      <c r="K66" s="231" t="str">
        <f>+IFERROR(VLOOKUP($J66,'10 FORMULAS'!$B$53:$C$53,2,0),"")</f>
        <v/>
      </c>
      <c r="L66" s="231" t="str">
        <f t="shared" si="1"/>
        <v/>
      </c>
      <c r="M66" s="278"/>
      <c r="N66" s="231" t="str">
        <f>+IFERROR(VLOOKUP($M66,'10 FORMULAS'!$B$54:$C$55,2,0),"")</f>
        <v/>
      </c>
      <c r="O66" s="279"/>
      <c r="P66" s="279"/>
      <c r="Q66" s="279"/>
      <c r="R66" s="279"/>
      <c r="S66" s="231" t="str">
        <f t="shared" si="2"/>
        <v/>
      </c>
      <c r="T66" s="231" t="str">
        <f t="shared" si="5"/>
        <v/>
      </c>
      <c r="U66" s="231" t="str">
        <f t="shared" si="6"/>
        <v/>
      </c>
      <c r="V66" s="540"/>
      <c r="W66" s="38"/>
      <c r="X66" s="227"/>
      <c r="Y66" s="228"/>
      <c r="Z66" s="228"/>
    </row>
    <row r="67" spans="1:26" ht="29.45" customHeight="1" thickBot="1" x14ac:dyDescent="0.3">
      <c r="A67" s="546"/>
      <c r="B67" s="549"/>
      <c r="C67" s="531"/>
      <c r="D67" s="534"/>
      <c r="E67" s="280">
        <v>6</v>
      </c>
      <c r="F67" s="260"/>
      <c r="G67" s="194"/>
      <c r="H67" s="194"/>
      <c r="I67" s="220" t="str">
        <f t="shared" si="0"/>
        <v xml:space="preserve">  </v>
      </c>
      <c r="J67" s="282"/>
      <c r="K67" s="231" t="str">
        <f>+IFERROR(VLOOKUP($J67,'10 FORMULAS'!$B$53:$C$53,2,0),"")</f>
        <v/>
      </c>
      <c r="L67" s="231" t="str">
        <f t="shared" si="1"/>
        <v/>
      </c>
      <c r="M67" s="278"/>
      <c r="N67" s="231" t="str">
        <f>+IFERROR(VLOOKUP($M67,'10 FORMULAS'!$B$54:$C$55,2,0),"")</f>
        <v/>
      </c>
      <c r="O67" s="279"/>
      <c r="P67" s="279"/>
      <c r="Q67" s="279"/>
      <c r="R67" s="279"/>
      <c r="S67" s="231" t="str">
        <f t="shared" si="2"/>
        <v/>
      </c>
      <c r="T67" s="231" t="str">
        <f t="shared" si="5"/>
        <v/>
      </c>
      <c r="U67" s="231" t="str">
        <f t="shared" si="6"/>
        <v/>
      </c>
      <c r="V67" s="541"/>
      <c r="W67" s="38"/>
    </row>
    <row r="68" spans="1:26" ht="29.45" customHeight="1" x14ac:dyDescent="0.25">
      <c r="A68" s="544" t="str">
        <f>'2 CONTEXTO E IDENTIFICACIÓN'!A19</f>
        <v>R11</v>
      </c>
      <c r="B68" s="547" t="str">
        <f>+'2 CONTEXTO E IDENTIFICACIÓN'!J19</f>
        <v xml:space="preserve"> por a causa de </v>
      </c>
      <c r="C68" s="529" t="str">
        <f>+'3 PROBABIL E IMPACTO INHERENTE'!E19</f>
        <v/>
      </c>
      <c r="D68" s="532" t="str">
        <f>+'3 PROBABIL E IMPACTO INHERENTE'!M19</f>
        <v/>
      </c>
      <c r="E68" s="281">
        <v>1</v>
      </c>
      <c r="F68" s="258"/>
      <c r="G68" s="52"/>
      <c r="H68" s="52"/>
      <c r="I68" s="220" t="str">
        <f t="shared" si="0"/>
        <v xml:space="preserve">  </v>
      </c>
      <c r="J68" s="282"/>
      <c r="K68" s="231" t="str">
        <f>+IFERROR(VLOOKUP($J68,'10 FORMULAS'!$B$53:$C$53,2,0),"")</f>
        <v/>
      </c>
      <c r="L68" s="231" t="str">
        <f t="shared" si="1"/>
        <v/>
      </c>
      <c r="M68" s="278"/>
      <c r="N68" s="231" t="str">
        <f>+IFERROR(VLOOKUP($M68,'10 FORMULAS'!$B$54:$C$55,2,0),"")</f>
        <v/>
      </c>
      <c r="O68" s="279"/>
      <c r="P68" s="279"/>
      <c r="Q68" s="279"/>
      <c r="R68" s="279"/>
      <c r="S68" s="231" t="str">
        <f t="shared" si="2"/>
        <v/>
      </c>
      <c r="T68" s="231" t="str">
        <f t="shared" si="5"/>
        <v/>
      </c>
      <c r="U68" s="231" t="str">
        <f t="shared" si="6"/>
        <v/>
      </c>
      <c r="V68" s="539"/>
      <c r="W68" s="38"/>
      <c r="X68" s="227"/>
      <c r="Y68" s="228"/>
      <c r="Z68" s="228"/>
    </row>
    <row r="69" spans="1:26" ht="29.45" customHeight="1" x14ac:dyDescent="0.25">
      <c r="A69" s="550"/>
      <c r="B69" s="551"/>
      <c r="C69" s="538"/>
      <c r="D69" s="536"/>
      <c r="E69" s="277">
        <v>2</v>
      </c>
      <c r="F69" s="256"/>
      <c r="G69" s="253"/>
      <c r="H69" s="253"/>
      <c r="I69" s="220" t="str">
        <f t="shared" si="0"/>
        <v xml:space="preserve">  </v>
      </c>
      <c r="J69" s="282"/>
      <c r="K69" s="231" t="str">
        <f>+IFERROR(VLOOKUP($J69,'10 FORMULAS'!$B$53:$C$53,2,0),"")</f>
        <v/>
      </c>
      <c r="L69" s="231" t="str">
        <f t="shared" si="1"/>
        <v/>
      </c>
      <c r="M69" s="278"/>
      <c r="N69" s="231" t="str">
        <f>+IFERROR(VLOOKUP($M69,'10 FORMULAS'!$B$54:$C$55,2,0),"")</f>
        <v/>
      </c>
      <c r="O69" s="279"/>
      <c r="P69" s="279"/>
      <c r="Q69" s="279"/>
      <c r="R69" s="279"/>
      <c r="S69" s="231" t="str">
        <f t="shared" si="2"/>
        <v/>
      </c>
      <c r="T69" s="231" t="str">
        <f t="shared" si="5"/>
        <v/>
      </c>
      <c r="U69" s="231" t="str">
        <f t="shared" si="6"/>
        <v/>
      </c>
      <c r="V69" s="575"/>
      <c r="W69" s="38"/>
      <c r="X69" s="227"/>
      <c r="Y69" s="228"/>
      <c r="Z69" s="228"/>
    </row>
    <row r="70" spans="1:26" ht="29.45" customHeight="1" x14ac:dyDescent="0.25">
      <c r="A70" s="550"/>
      <c r="B70" s="551"/>
      <c r="C70" s="538"/>
      <c r="D70" s="536"/>
      <c r="E70" s="277">
        <v>3</v>
      </c>
      <c r="F70" s="256"/>
      <c r="G70" s="253"/>
      <c r="H70" s="253"/>
      <c r="I70" s="220" t="str">
        <f t="shared" si="0"/>
        <v xml:space="preserve">  </v>
      </c>
      <c r="J70" s="282"/>
      <c r="K70" s="231" t="str">
        <f>+IFERROR(VLOOKUP($J70,'10 FORMULAS'!$B$53:$C$53,2,0),"")</f>
        <v/>
      </c>
      <c r="L70" s="231" t="str">
        <f t="shared" si="1"/>
        <v/>
      </c>
      <c r="M70" s="278"/>
      <c r="N70" s="231" t="str">
        <f>+IFERROR(VLOOKUP($M70,'10 FORMULAS'!$B$54:$C$55,2,0),"")</f>
        <v/>
      </c>
      <c r="O70" s="279"/>
      <c r="P70" s="279"/>
      <c r="Q70" s="279"/>
      <c r="R70" s="279"/>
      <c r="S70" s="231" t="str">
        <f t="shared" si="2"/>
        <v/>
      </c>
      <c r="T70" s="231" t="str">
        <f t="shared" si="5"/>
        <v/>
      </c>
      <c r="U70" s="231" t="str">
        <f t="shared" si="6"/>
        <v/>
      </c>
      <c r="V70" s="575"/>
      <c r="W70" s="38"/>
      <c r="X70" s="227"/>
      <c r="Y70" s="228"/>
      <c r="Z70" s="228"/>
    </row>
    <row r="71" spans="1:26" ht="29.45" customHeight="1" x14ac:dyDescent="0.25">
      <c r="A71" s="545"/>
      <c r="B71" s="548"/>
      <c r="C71" s="530"/>
      <c r="D71" s="533"/>
      <c r="E71" s="277">
        <v>4</v>
      </c>
      <c r="F71" s="257"/>
      <c r="G71" s="193"/>
      <c r="H71" s="193"/>
      <c r="I71" s="220" t="str">
        <f t="shared" si="0"/>
        <v xml:space="preserve">  </v>
      </c>
      <c r="J71" s="282"/>
      <c r="K71" s="231" t="str">
        <f>+IFERROR(VLOOKUP($J71,'10 FORMULAS'!$B$53:$C$53,2,0),"")</f>
        <v/>
      </c>
      <c r="L71" s="231" t="str">
        <f t="shared" si="1"/>
        <v/>
      </c>
      <c r="M71" s="278"/>
      <c r="N71" s="231" t="str">
        <f>+IFERROR(VLOOKUP($M71,'10 FORMULAS'!$B$54:$C$55,2,0),"")</f>
        <v/>
      </c>
      <c r="O71" s="279"/>
      <c r="P71" s="279"/>
      <c r="Q71" s="279"/>
      <c r="R71" s="279"/>
      <c r="S71" s="231" t="str">
        <f t="shared" si="2"/>
        <v/>
      </c>
      <c r="T71" s="231" t="str">
        <f t="shared" si="5"/>
        <v/>
      </c>
      <c r="U71" s="231" t="str">
        <f t="shared" si="6"/>
        <v/>
      </c>
      <c r="V71" s="540"/>
      <c r="W71" s="38"/>
      <c r="X71" s="227"/>
      <c r="Y71" s="228"/>
      <c r="Z71" s="228"/>
    </row>
    <row r="72" spans="1:26" ht="29.45" customHeight="1" x14ac:dyDescent="0.25">
      <c r="A72" s="545"/>
      <c r="B72" s="548"/>
      <c r="C72" s="530"/>
      <c r="D72" s="533"/>
      <c r="E72" s="277">
        <v>5</v>
      </c>
      <c r="F72" s="257"/>
      <c r="G72" s="193"/>
      <c r="H72" s="193"/>
      <c r="I72" s="220" t="str">
        <f t="shared" ref="I72:I127" si="7">+CONCATENATE(F72," ",G72," ",H72)</f>
        <v xml:space="preserve">  </v>
      </c>
      <c r="J72" s="282"/>
      <c r="K72" s="231" t="str">
        <f>+IFERROR(VLOOKUP($J72,'10 FORMULAS'!$B$53:$C$53,2,0),"")</f>
        <v/>
      </c>
      <c r="L72" s="231" t="str">
        <f t="shared" si="1"/>
        <v/>
      </c>
      <c r="M72" s="278"/>
      <c r="N72" s="231" t="str">
        <f>+IFERROR(VLOOKUP($M72,'10 FORMULAS'!$B$54:$C$55,2,0),"")</f>
        <v/>
      </c>
      <c r="O72" s="279"/>
      <c r="P72" s="279"/>
      <c r="Q72" s="279"/>
      <c r="R72" s="279"/>
      <c r="S72" s="231" t="str">
        <f t="shared" si="2"/>
        <v/>
      </c>
      <c r="T72" s="231" t="str">
        <f t="shared" si="5"/>
        <v/>
      </c>
      <c r="U72" s="231" t="str">
        <f t="shared" si="6"/>
        <v/>
      </c>
      <c r="V72" s="540"/>
      <c r="W72" s="38"/>
      <c r="X72" s="227"/>
      <c r="Y72" s="228"/>
      <c r="Z72" s="228"/>
    </row>
    <row r="73" spans="1:26" ht="29.45" customHeight="1" thickBot="1" x14ac:dyDescent="0.3">
      <c r="A73" s="546"/>
      <c r="B73" s="549"/>
      <c r="C73" s="531"/>
      <c r="D73" s="534"/>
      <c r="E73" s="280">
        <v>6</v>
      </c>
      <c r="F73" s="260"/>
      <c r="G73" s="194"/>
      <c r="H73" s="194"/>
      <c r="I73" s="220" t="str">
        <f t="shared" si="7"/>
        <v xml:space="preserve">  </v>
      </c>
      <c r="J73" s="282"/>
      <c r="K73" s="231" t="str">
        <f>+IFERROR(VLOOKUP($J73,'10 FORMULAS'!$B$53:$C$53,2,0),"")</f>
        <v/>
      </c>
      <c r="L73" s="231" t="str">
        <f t="shared" ref="L73:L127" si="8">+IF(J73="Correctivo","Impacto","")</f>
        <v/>
      </c>
      <c r="M73" s="278"/>
      <c r="N73" s="231" t="str">
        <f>+IFERROR(VLOOKUP($M73,'10 FORMULAS'!$B$54:$C$55,2,0),"")</f>
        <v/>
      </c>
      <c r="O73" s="279"/>
      <c r="P73" s="279"/>
      <c r="Q73" s="279"/>
      <c r="R73" s="279"/>
      <c r="S73" s="231" t="str">
        <f t="shared" ref="S73:S127" si="9">+IFERROR($K73+$N73,"")</f>
        <v/>
      </c>
      <c r="T73" s="231" t="str">
        <f t="shared" si="5"/>
        <v/>
      </c>
      <c r="U73" s="231" t="str">
        <f t="shared" si="6"/>
        <v/>
      </c>
      <c r="V73" s="541"/>
      <c r="W73" s="38"/>
    </row>
    <row r="74" spans="1:26" ht="29.45" customHeight="1" x14ac:dyDescent="0.25">
      <c r="A74" s="544" t="str">
        <f>'2 CONTEXTO E IDENTIFICACIÓN'!A20</f>
        <v>R12</v>
      </c>
      <c r="B74" s="547" t="str">
        <f>+'2 CONTEXTO E IDENTIFICACIÓN'!J20</f>
        <v xml:space="preserve"> por a causa de </v>
      </c>
      <c r="C74" s="529" t="str">
        <f>+'3 PROBABIL E IMPACTO INHERENTE'!E20</f>
        <v/>
      </c>
      <c r="D74" s="532" t="str">
        <f>+'3 PROBABIL E IMPACTO INHERENTE'!M20</f>
        <v/>
      </c>
      <c r="E74" s="281">
        <v>1</v>
      </c>
      <c r="F74" s="258"/>
      <c r="G74" s="52"/>
      <c r="H74" s="52"/>
      <c r="I74" s="220" t="str">
        <f t="shared" si="7"/>
        <v xml:space="preserve">  </v>
      </c>
      <c r="J74" s="282"/>
      <c r="K74" s="231" t="str">
        <f>+IFERROR(VLOOKUP($J74,'10 FORMULAS'!$B$53:$C$53,2,0),"")</f>
        <v/>
      </c>
      <c r="L74" s="231" t="str">
        <f t="shared" si="8"/>
        <v/>
      </c>
      <c r="M74" s="278"/>
      <c r="N74" s="231" t="str">
        <f>+IFERROR(VLOOKUP($M74,'10 FORMULAS'!$B$54:$C$55,2,0),"")</f>
        <v/>
      </c>
      <c r="O74" s="279"/>
      <c r="P74" s="279"/>
      <c r="Q74" s="279"/>
      <c r="R74" s="279"/>
      <c r="S74" s="231" t="str">
        <f t="shared" si="9"/>
        <v/>
      </c>
      <c r="T74" s="231" t="str">
        <f t="shared" si="5"/>
        <v/>
      </c>
      <c r="U74" s="231" t="str">
        <f t="shared" si="6"/>
        <v/>
      </c>
      <c r="V74" s="539"/>
      <c r="W74" s="38"/>
      <c r="X74" s="227"/>
      <c r="Y74" s="228"/>
      <c r="Z74" s="228"/>
    </row>
    <row r="75" spans="1:26" ht="29.45" customHeight="1" x14ac:dyDescent="0.25">
      <c r="A75" s="545"/>
      <c r="B75" s="548"/>
      <c r="C75" s="530"/>
      <c r="D75" s="533"/>
      <c r="E75" s="277">
        <v>2</v>
      </c>
      <c r="F75" s="257"/>
      <c r="G75" s="193"/>
      <c r="H75" s="193"/>
      <c r="I75" s="220" t="str">
        <f t="shared" si="7"/>
        <v xml:space="preserve">  </v>
      </c>
      <c r="J75" s="282"/>
      <c r="K75" s="231" t="str">
        <f>+IFERROR(VLOOKUP($J75,'10 FORMULAS'!$B$53:$C$53,2,0),"")</f>
        <v/>
      </c>
      <c r="L75" s="231" t="str">
        <f t="shared" si="8"/>
        <v/>
      </c>
      <c r="M75" s="278"/>
      <c r="N75" s="231" t="str">
        <f>+IFERROR(VLOOKUP($M75,'10 FORMULAS'!$B$54:$C$55,2,0),"")</f>
        <v/>
      </c>
      <c r="O75" s="279"/>
      <c r="P75" s="279"/>
      <c r="Q75" s="279"/>
      <c r="R75" s="279"/>
      <c r="S75" s="231" t="str">
        <f t="shared" si="9"/>
        <v/>
      </c>
      <c r="T75" s="231" t="str">
        <f t="shared" si="5"/>
        <v/>
      </c>
      <c r="U75" s="231" t="str">
        <f t="shared" si="6"/>
        <v/>
      </c>
      <c r="V75" s="540"/>
      <c r="W75" s="38"/>
      <c r="X75" s="227"/>
      <c r="Y75" s="228"/>
      <c r="Z75" s="228"/>
    </row>
    <row r="76" spans="1:26" ht="29.45" customHeight="1" x14ac:dyDescent="0.25">
      <c r="A76" s="545"/>
      <c r="B76" s="548"/>
      <c r="C76" s="530"/>
      <c r="D76" s="533"/>
      <c r="E76" s="277">
        <v>3</v>
      </c>
      <c r="F76" s="257"/>
      <c r="G76" s="193"/>
      <c r="H76" s="193"/>
      <c r="I76" s="220" t="str">
        <f t="shared" si="7"/>
        <v xml:space="preserve">  </v>
      </c>
      <c r="J76" s="282"/>
      <c r="K76" s="231" t="str">
        <f>+IFERROR(VLOOKUP($J76,'10 FORMULAS'!$B$53:$C$53,2,0),"")</f>
        <v/>
      </c>
      <c r="L76" s="231" t="str">
        <f t="shared" si="8"/>
        <v/>
      </c>
      <c r="M76" s="278"/>
      <c r="N76" s="231" t="str">
        <f>+IFERROR(VLOOKUP($M76,'10 FORMULAS'!$B$54:$C$55,2,0),"")</f>
        <v/>
      </c>
      <c r="O76" s="279"/>
      <c r="P76" s="279"/>
      <c r="Q76" s="279"/>
      <c r="R76" s="279"/>
      <c r="S76" s="231" t="str">
        <f t="shared" si="9"/>
        <v/>
      </c>
      <c r="T76" s="231" t="str">
        <f t="shared" si="5"/>
        <v/>
      </c>
      <c r="U76" s="231" t="str">
        <f t="shared" si="6"/>
        <v/>
      </c>
      <c r="V76" s="540"/>
      <c r="W76" s="38"/>
      <c r="X76" s="227"/>
      <c r="Y76" s="228"/>
      <c r="Z76" s="228"/>
    </row>
    <row r="77" spans="1:26" ht="29.45" customHeight="1" x14ac:dyDescent="0.25">
      <c r="A77" s="545"/>
      <c r="B77" s="548"/>
      <c r="C77" s="530"/>
      <c r="D77" s="533"/>
      <c r="E77" s="277">
        <v>4</v>
      </c>
      <c r="F77" s="257"/>
      <c r="G77" s="193"/>
      <c r="H77" s="193"/>
      <c r="I77" s="220" t="str">
        <f t="shared" si="7"/>
        <v xml:space="preserve">  </v>
      </c>
      <c r="J77" s="282"/>
      <c r="K77" s="231" t="str">
        <f>+IFERROR(VLOOKUP($J77,'10 FORMULAS'!$B$53:$C$53,2,0),"")</f>
        <v/>
      </c>
      <c r="L77" s="231" t="str">
        <f t="shared" si="8"/>
        <v/>
      </c>
      <c r="M77" s="278"/>
      <c r="N77" s="231" t="str">
        <f>+IFERROR(VLOOKUP($M77,'10 FORMULAS'!$B$54:$C$55,2,0),"")</f>
        <v/>
      </c>
      <c r="O77" s="279"/>
      <c r="P77" s="279"/>
      <c r="Q77" s="279"/>
      <c r="R77" s="279"/>
      <c r="S77" s="231" t="str">
        <f t="shared" si="9"/>
        <v/>
      </c>
      <c r="T77" s="231" t="str">
        <f t="shared" si="5"/>
        <v/>
      </c>
      <c r="U77" s="231" t="str">
        <f t="shared" si="6"/>
        <v/>
      </c>
      <c r="V77" s="540"/>
      <c r="W77" s="38"/>
      <c r="X77" s="227"/>
      <c r="Y77" s="228"/>
      <c r="Z77" s="228"/>
    </row>
    <row r="78" spans="1:26" ht="29.45" customHeight="1" x14ac:dyDescent="0.25">
      <c r="A78" s="545"/>
      <c r="B78" s="548"/>
      <c r="C78" s="530"/>
      <c r="D78" s="533"/>
      <c r="E78" s="277">
        <v>5</v>
      </c>
      <c r="F78" s="257"/>
      <c r="G78" s="193"/>
      <c r="H78" s="193"/>
      <c r="I78" s="220" t="str">
        <f t="shared" si="7"/>
        <v xml:space="preserve">  </v>
      </c>
      <c r="J78" s="282"/>
      <c r="K78" s="231" t="str">
        <f>+IFERROR(VLOOKUP($J78,'10 FORMULAS'!$B$53:$C$53,2,0),"")</f>
        <v/>
      </c>
      <c r="L78" s="231" t="str">
        <f t="shared" si="8"/>
        <v/>
      </c>
      <c r="M78" s="278"/>
      <c r="N78" s="231" t="str">
        <f>+IFERROR(VLOOKUP($M78,'10 FORMULAS'!$B$54:$C$55,2,0),"")</f>
        <v/>
      </c>
      <c r="O78" s="279"/>
      <c r="P78" s="279"/>
      <c r="Q78" s="279"/>
      <c r="R78" s="279"/>
      <c r="S78" s="231" t="str">
        <f t="shared" si="9"/>
        <v/>
      </c>
      <c r="T78" s="231" t="str">
        <f t="shared" si="5"/>
        <v/>
      </c>
      <c r="U78" s="231" t="str">
        <f t="shared" si="6"/>
        <v/>
      </c>
      <c r="V78" s="540"/>
      <c r="W78" s="38"/>
      <c r="X78" s="227"/>
      <c r="Y78" s="228"/>
      <c r="Z78" s="228"/>
    </row>
    <row r="79" spans="1:26" ht="29.45" customHeight="1" thickBot="1" x14ac:dyDescent="0.3">
      <c r="A79" s="546"/>
      <c r="B79" s="549"/>
      <c r="C79" s="531"/>
      <c r="D79" s="534"/>
      <c r="E79" s="280">
        <v>6</v>
      </c>
      <c r="F79" s="260"/>
      <c r="G79" s="194"/>
      <c r="H79" s="194"/>
      <c r="I79" s="220" t="str">
        <f t="shared" si="7"/>
        <v xml:space="preserve">  </v>
      </c>
      <c r="J79" s="282"/>
      <c r="K79" s="231" t="str">
        <f>+IFERROR(VLOOKUP($J79,'10 FORMULAS'!$B$53:$C$53,2,0),"")</f>
        <v/>
      </c>
      <c r="L79" s="231" t="str">
        <f t="shared" si="8"/>
        <v/>
      </c>
      <c r="M79" s="278"/>
      <c r="N79" s="231" t="str">
        <f>+IFERROR(VLOOKUP($M79,'10 FORMULAS'!$B$54:$C$55,2,0),"")</f>
        <v/>
      </c>
      <c r="O79" s="279"/>
      <c r="P79" s="279"/>
      <c r="Q79" s="279"/>
      <c r="R79" s="279"/>
      <c r="S79" s="231" t="str">
        <f t="shared" si="9"/>
        <v/>
      </c>
      <c r="T79" s="231" t="str">
        <f t="shared" si="5"/>
        <v/>
      </c>
      <c r="U79" s="231" t="str">
        <f t="shared" si="6"/>
        <v/>
      </c>
      <c r="V79" s="541"/>
      <c r="W79" s="38"/>
    </row>
    <row r="80" spans="1:26" ht="29.45" customHeight="1" x14ac:dyDescent="0.25">
      <c r="A80" s="544" t="str">
        <f>'2 CONTEXTO E IDENTIFICACIÓN'!A21</f>
        <v>R13</v>
      </c>
      <c r="B80" s="547" t="str">
        <f>+'2 CONTEXTO E IDENTIFICACIÓN'!J21</f>
        <v xml:space="preserve"> por a causa de </v>
      </c>
      <c r="C80" s="529" t="str">
        <f>+'3 PROBABIL E IMPACTO INHERENTE'!E21</f>
        <v/>
      </c>
      <c r="D80" s="532" t="str">
        <f>+'3 PROBABIL E IMPACTO INHERENTE'!M21</f>
        <v/>
      </c>
      <c r="E80" s="281">
        <v>1</v>
      </c>
      <c r="F80" s="258"/>
      <c r="G80" s="52"/>
      <c r="H80" s="52"/>
      <c r="I80" s="220" t="str">
        <f t="shared" si="7"/>
        <v xml:space="preserve">  </v>
      </c>
      <c r="J80" s="282"/>
      <c r="K80" s="231" t="str">
        <f>+IFERROR(VLOOKUP($J80,'10 FORMULAS'!$B$53:$C$53,2,0),"")</f>
        <v/>
      </c>
      <c r="L80" s="231" t="str">
        <f t="shared" si="8"/>
        <v/>
      </c>
      <c r="M80" s="278"/>
      <c r="N80" s="231" t="str">
        <f>+IFERROR(VLOOKUP($M80,'10 FORMULAS'!$B$54:$C$55,2,0),"")</f>
        <v/>
      </c>
      <c r="O80" s="279"/>
      <c r="P80" s="279"/>
      <c r="Q80" s="279"/>
      <c r="R80" s="279"/>
      <c r="S80" s="231" t="str">
        <f t="shared" si="9"/>
        <v/>
      </c>
      <c r="T80" s="231" t="str">
        <f t="shared" si="5"/>
        <v/>
      </c>
      <c r="U80" s="231" t="str">
        <f t="shared" si="6"/>
        <v/>
      </c>
      <c r="V80" s="539"/>
      <c r="W80" s="38"/>
      <c r="X80" s="227"/>
      <c r="Y80" s="228"/>
      <c r="Z80" s="228"/>
    </row>
    <row r="81" spans="1:26" ht="29.45" customHeight="1" x14ac:dyDescent="0.25">
      <c r="A81" s="545"/>
      <c r="B81" s="548"/>
      <c r="C81" s="530"/>
      <c r="D81" s="533"/>
      <c r="E81" s="277">
        <v>2</v>
      </c>
      <c r="F81" s="257"/>
      <c r="G81" s="193"/>
      <c r="H81" s="193"/>
      <c r="I81" s="220" t="str">
        <f t="shared" si="7"/>
        <v xml:space="preserve">  </v>
      </c>
      <c r="J81" s="282"/>
      <c r="K81" s="231" t="str">
        <f>+IFERROR(VLOOKUP($J81,'10 FORMULAS'!$B$53:$C$53,2,0),"")</f>
        <v/>
      </c>
      <c r="L81" s="231" t="str">
        <f t="shared" si="8"/>
        <v/>
      </c>
      <c r="M81" s="278"/>
      <c r="N81" s="231" t="str">
        <f>+IFERROR(VLOOKUP($M81,'10 FORMULAS'!$B$54:$C$55,2,0),"")</f>
        <v/>
      </c>
      <c r="O81" s="279"/>
      <c r="P81" s="279"/>
      <c r="Q81" s="279"/>
      <c r="R81" s="279"/>
      <c r="S81" s="231" t="str">
        <f t="shared" si="9"/>
        <v/>
      </c>
      <c r="T81" s="231" t="str">
        <f t="shared" si="5"/>
        <v/>
      </c>
      <c r="U81" s="231" t="str">
        <f t="shared" si="6"/>
        <v/>
      </c>
      <c r="V81" s="540"/>
      <c r="W81" s="38"/>
      <c r="X81" s="227"/>
      <c r="Y81" s="228"/>
      <c r="Z81" s="228"/>
    </row>
    <row r="82" spans="1:26" ht="29.45" customHeight="1" x14ac:dyDescent="0.25">
      <c r="A82" s="545"/>
      <c r="B82" s="548"/>
      <c r="C82" s="530"/>
      <c r="D82" s="533"/>
      <c r="E82" s="277">
        <v>3</v>
      </c>
      <c r="F82" s="257"/>
      <c r="G82" s="193"/>
      <c r="H82" s="193"/>
      <c r="I82" s="220" t="str">
        <f t="shared" si="7"/>
        <v xml:space="preserve">  </v>
      </c>
      <c r="J82" s="282"/>
      <c r="K82" s="231" t="str">
        <f>+IFERROR(VLOOKUP($J82,'10 FORMULAS'!$B$53:$C$53,2,0),"")</f>
        <v/>
      </c>
      <c r="L82" s="231" t="str">
        <f t="shared" si="8"/>
        <v/>
      </c>
      <c r="M82" s="278"/>
      <c r="N82" s="231" t="str">
        <f>+IFERROR(VLOOKUP($M82,'10 FORMULAS'!$B$54:$C$55,2,0),"")</f>
        <v/>
      </c>
      <c r="O82" s="279"/>
      <c r="P82" s="279"/>
      <c r="Q82" s="279"/>
      <c r="R82" s="279"/>
      <c r="S82" s="231" t="str">
        <f t="shared" si="9"/>
        <v/>
      </c>
      <c r="T82" s="231" t="str">
        <f t="shared" si="5"/>
        <v/>
      </c>
      <c r="U82" s="231" t="str">
        <f t="shared" si="6"/>
        <v/>
      </c>
      <c r="V82" s="540"/>
      <c r="W82" s="38"/>
      <c r="X82" s="227"/>
      <c r="Y82" s="228"/>
      <c r="Z82" s="228"/>
    </row>
    <row r="83" spans="1:26" ht="29.45" customHeight="1" x14ac:dyDescent="0.25">
      <c r="A83" s="545"/>
      <c r="B83" s="548"/>
      <c r="C83" s="530"/>
      <c r="D83" s="533"/>
      <c r="E83" s="277">
        <v>4</v>
      </c>
      <c r="F83" s="257"/>
      <c r="G83" s="193"/>
      <c r="H83" s="193"/>
      <c r="I83" s="220" t="str">
        <f t="shared" si="7"/>
        <v xml:space="preserve">  </v>
      </c>
      <c r="J83" s="282"/>
      <c r="K83" s="231" t="str">
        <f>+IFERROR(VLOOKUP($J83,'10 FORMULAS'!$B$53:$C$53,2,0),"")</f>
        <v/>
      </c>
      <c r="L83" s="231" t="str">
        <f t="shared" si="8"/>
        <v/>
      </c>
      <c r="M83" s="278"/>
      <c r="N83" s="231" t="str">
        <f>+IFERROR(VLOOKUP($M83,'10 FORMULAS'!$B$54:$C$55,2,0),"")</f>
        <v/>
      </c>
      <c r="O83" s="279"/>
      <c r="P83" s="279"/>
      <c r="Q83" s="279"/>
      <c r="R83" s="279"/>
      <c r="S83" s="231" t="str">
        <f t="shared" si="9"/>
        <v/>
      </c>
      <c r="T83" s="231" t="str">
        <f t="shared" si="5"/>
        <v/>
      </c>
      <c r="U83" s="231" t="str">
        <f t="shared" si="6"/>
        <v/>
      </c>
      <c r="V83" s="540"/>
      <c r="W83" s="38"/>
      <c r="X83" s="227"/>
      <c r="Y83" s="228"/>
      <c r="Z83" s="228"/>
    </row>
    <row r="84" spans="1:26" ht="29.45" customHeight="1" x14ac:dyDescent="0.25">
      <c r="A84" s="545"/>
      <c r="B84" s="548"/>
      <c r="C84" s="530"/>
      <c r="D84" s="533"/>
      <c r="E84" s="277">
        <v>5</v>
      </c>
      <c r="F84" s="257"/>
      <c r="G84" s="193"/>
      <c r="H84" s="193"/>
      <c r="I84" s="220" t="str">
        <f t="shared" si="7"/>
        <v xml:space="preserve">  </v>
      </c>
      <c r="J84" s="282"/>
      <c r="K84" s="231" t="str">
        <f>+IFERROR(VLOOKUP($J84,'10 FORMULAS'!$B$53:$C$53,2,0),"")</f>
        <v/>
      </c>
      <c r="L84" s="231" t="str">
        <f t="shared" si="8"/>
        <v/>
      </c>
      <c r="M84" s="278"/>
      <c r="N84" s="231" t="str">
        <f>+IFERROR(VLOOKUP($M84,'10 FORMULAS'!$B$54:$C$55,2,0),"")</f>
        <v/>
      </c>
      <c r="O84" s="279"/>
      <c r="P84" s="279"/>
      <c r="Q84" s="279"/>
      <c r="R84" s="279"/>
      <c r="S84" s="231" t="str">
        <f t="shared" si="9"/>
        <v/>
      </c>
      <c r="T84" s="231" t="str">
        <f t="shared" ref="T84:T115" si="10">+IFERROR(D84*S84,"")</f>
        <v/>
      </c>
      <c r="U84" s="231" t="str">
        <f t="shared" ref="U84:U115" si="11">+IFERROR(D84-T84,"")</f>
        <v/>
      </c>
      <c r="V84" s="540"/>
      <c r="W84" s="38"/>
      <c r="X84" s="227"/>
      <c r="Y84" s="228"/>
      <c r="Z84" s="228"/>
    </row>
    <row r="85" spans="1:26" ht="29.45" customHeight="1" thickBot="1" x14ac:dyDescent="0.3">
      <c r="A85" s="546"/>
      <c r="B85" s="549"/>
      <c r="C85" s="531"/>
      <c r="D85" s="534"/>
      <c r="E85" s="280">
        <v>6</v>
      </c>
      <c r="F85" s="260"/>
      <c r="G85" s="194"/>
      <c r="H85" s="194"/>
      <c r="I85" s="220" t="str">
        <f t="shared" si="7"/>
        <v xml:space="preserve">  </v>
      </c>
      <c r="J85" s="282"/>
      <c r="K85" s="231" t="str">
        <f>+IFERROR(VLOOKUP($J85,'10 FORMULAS'!$B$53:$C$53,2,0),"")</f>
        <v/>
      </c>
      <c r="L85" s="231" t="str">
        <f t="shared" si="8"/>
        <v/>
      </c>
      <c r="M85" s="278"/>
      <c r="N85" s="231" t="str">
        <f>+IFERROR(VLOOKUP($M85,'10 FORMULAS'!$B$54:$C$55,2,0),"")</f>
        <v/>
      </c>
      <c r="O85" s="279"/>
      <c r="P85" s="279"/>
      <c r="Q85" s="279"/>
      <c r="R85" s="279"/>
      <c r="S85" s="231" t="str">
        <f t="shared" si="9"/>
        <v/>
      </c>
      <c r="T85" s="231" t="str">
        <f t="shared" si="10"/>
        <v/>
      </c>
      <c r="U85" s="231" t="str">
        <f t="shared" si="11"/>
        <v/>
      </c>
      <c r="V85" s="541"/>
      <c r="W85" s="38"/>
    </row>
    <row r="86" spans="1:26" ht="29.45" customHeight="1" x14ac:dyDescent="0.25">
      <c r="A86" s="544" t="str">
        <f>'2 CONTEXTO E IDENTIFICACIÓN'!A22</f>
        <v>R14</v>
      </c>
      <c r="B86" s="547" t="str">
        <f>+'2 CONTEXTO E IDENTIFICACIÓN'!J22</f>
        <v xml:space="preserve"> por a causa de </v>
      </c>
      <c r="C86" s="529" t="str">
        <f>+'3 PROBABIL E IMPACTO INHERENTE'!E22</f>
        <v/>
      </c>
      <c r="D86" s="532" t="str">
        <f>+'3 PROBABIL E IMPACTO INHERENTE'!M22</f>
        <v/>
      </c>
      <c r="E86" s="281">
        <v>1</v>
      </c>
      <c r="F86" s="258"/>
      <c r="G86" s="52"/>
      <c r="H86" s="52"/>
      <c r="I86" s="220" t="str">
        <f t="shared" si="7"/>
        <v xml:space="preserve">  </v>
      </c>
      <c r="J86" s="282"/>
      <c r="K86" s="231" t="str">
        <f>+IFERROR(VLOOKUP($J86,'10 FORMULAS'!$B$53:$C$53,2,0),"")</f>
        <v/>
      </c>
      <c r="L86" s="231" t="str">
        <f t="shared" si="8"/>
        <v/>
      </c>
      <c r="M86" s="278"/>
      <c r="N86" s="231" t="str">
        <f>+IFERROR(VLOOKUP($M86,'10 FORMULAS'!$B$54:$C$55,2,0),"")</f>
        <v/>
      </c>
      <c r="O86" s="279"/>
      <c r="P86" s="279"/>
      <c r="Q86" s="279"/>
      <c r="R86" s="279"/>
      <c r="S86" s="231" t="str">
        <f t="shared" si="9"/>
        <v/>
      </c>
      <c r="T86" s="231" t="str">
        <f t="shared" si="10"/>
        <v/>
      </c>
      <c r="U86" s="231" t="str">
        <f t="shared" si="11"/>
        <v/>
      </c>
      <c r="V86" s="539"/>
      <c r="W86" s="38"/>
      <c r="X86" s="227"/>
      <c r="Y86" s="228"/>
      <c r="Z86" s="228"/>
    </row>
    <row r="87" spans="1:26" ht="29.45" customHeight="1" x14ac:dyDescent="0.25">
      <c r="A87" s="545"/>
      <c r="B87" s="548"/>
      <c r="C87" s="530"/>
      <c r="D87" s="533"/>
      <c r="E87" s="277">
        <v>2</v>
      </c>
      <c r="F87" s="257"/>
      <c r="G87" s="193"/>
      <c r="H87" s="193"/>
      <c r="I87" s="220" t="str">
        <f t="shared" si="7"/>
        <v xml:space="preserve">  </v>
      </c>
      <c r="J87" s="282"/>
      <c r="K87" s="231" t="str">
        <f>+IFERROR(VLOOKUP($J87,'10 FORMULAS'!$B$53:$C$53,2,0),"")</f>
        <v/>
      </c>
      <c r="L87" s="231" t="str">
        <f t="shared" si="8"/>
        <v/>
      </c>
      <c r="M87" s="278"/>
      <c r="N87" s="231" t="str">
        <f>+IFERROR(VLOOKUP($M87,'10 FORMULAS'!$B$54:$C$55,2,0),"")</f>
        <v/>
      </c>
      <c r="O87" s="279"/>
      <c r="P87" s="279"/>
      <c r="Q87" s="279"/>
      <c r="R87" s="279"/>
      <c r="S87" s="231" t="str">
        <f t="shared" si="9"/>
        <v/>
      </c>
      <c r="T87" s="231" t="str">
        <f t="shared" si="10"/>
        <v/>
      </c>
      <c r="U87" s="231" t="str">
        <f t="shared" si="11"/>
        <v/>
      </c>
      <c r="V87" s="540"/>
      <c r="W87" s="38"/>
      <c r="X87" s="227"/>
      <c r="Y87" s="228"/>
      <c r="Z87" s="228"/>
    </row>
    <row r="88" spans="1:26" ht="29.45" customHeight="1" x14ac:dyDescent="0.25">
      <c r="A88" s="545"/>
      <c r="B88" s="548"/>
      <c r="C88" s="530"/>
      <c r="D88" s="533"/>
      <c r="E88" s="277">
        <v>3</v>
      </c>
      <c r="F88" s="257"/>
      <c r="G88" s="193"/>
      <c r="H88" s="193"/>
      <c r="I88" s="220" t="str">
        <f t="shared" si="7"/>
        <v xml:space="preserve">  </v>
      </c>
      <c r="J88" s="282"/>
      <c r="K88" s="231" t="str">
        <f>+IFERROR(VLOOKUP($J88,'10 FORMULAS'!$B$53:$C$53,2,0),"")</f>
        <v/>
      </c>
      <c r="L88" s="231" t="str">
        <f t="shared" si="8"/>
        <v/>
      </c>
      <c r="M88" s="278"/>
      <c r="N88" s="231" t="str">
        <f>+IFERROR(VLOOKUP($M88,'10 FORMULAS'!$B$54:$C$55,2,0),"")</f>
        <v/>
      </c>
      <c r="O88" s="279"/>
      <c r="P88" s="279"/>
      <c r="Q88" s="279"/>
      <c r="R88" s="279"/>
      <c r="S88" s="231" t="str">
        <f t="shared" si="9"/>
        <v/>
      </c>
      <c r="T88" s="231" t="str">
        <f t="shared" si="10"/>
        <v/>
      </c>
      <c r="U88" s="231" t="str">
        <f t="shared" si="11"/>
        <v/>
      </c>
      <c r="V88" s="540"/>
      <c r="W88" s="38"/>
      <c r="X88" s="227"/>
      <c r="Y88" s="228"/>
      <c r="Z88" s="228"/>
    </row>
    <row r="89" spans="1:26" ht="29.45" customHeight="1" x14ac:dyDescent="0.25">
      <c r="A89" s="545"/>
      <c r="B89" s="548"/>
      <c r="C89" s="530"/>
      <c r="D89" s="533"/>
      <c r="E89" s="277">
        <v>4</v>
      </c>
      <c r="F89" s="257"/>
      <c r="G89" s="193"/>
      <c r="H89" s="193"/>
      <c r="I89" s="220" t="str">
        <f t="shared" si="7"/>
        <v xml:space="preserve">  </v>
      </c>
      <c r="J89" s="282"/>
      <c r="K89" s="231" t="str">
        <f>+IFERROR(VLOOKUP($J89,'10 FORMULAS'!$B$53:$C$53,2,0),"")</f>
        <v/>
      </c>
      <c r="L89" s="231" t="str">
        <f t="shared" si="8"/>
        <v/>
      </c>
      <c r="M89" s="278"/>
      <c r="N89" s="231" t="str">
        <f>+IFERROR(VLOOKUP($M89,'10 FORMULAS'!$B$54:$C$55,2,0),"")</f>
        <v/>
      </c>
      <c r="O89" s="279"/>
      <c r="P89" s="279"/>
      <c r="Q89" s="279"/>
      <c r="R89" s="279"/>
      <c r="S89" s="231" t="str">
        <f t="shared" si="9"/>
        <v/>
      </c>
      <c r="T89" s="231" t="str">
        <f t="shared" si="10"/>
        <v/>
      </c>
      <c r="U89" s="231" t="str">
        <f t="shared" si="11"/>
        <v/>
      </c>
      <c r="V89" s="540"/>
      <c r="W89" s="38"/>
      <c r="X89" s="227"/>
      <c r="Y89" s="228"/>
      <c r="Z89" s="228"/>
    </row>
    <row r="90" spans="1:26" ht="29.45" customHeight="1" x14ac:dyDescent="0.25">
      <c r="A90" s="545"/>
      <c r="B90" s="548"/>
      <c r="C90" s="530"/>
      <c r="D90" s="533"/>
      <c r="E90" s="277">
        <v>5</v>
      </c>
      <c r="F90" s="257"/>
      <c r="G90" s="193"/>
      <c r="H90" s="193"/>
      <c r="I90" s="220" t="str">
        <f t="shared" si="7"/>
        <v xml:space="preserve">  </v>
      </c>
      <c r="J90" s="282"/>
      <c r="K90" s="231" t="str">
        <f>+IFERROR(VLOOKUP($J90,'10 FORMULAS'!$B$53:$C$53,2,0),"")</f>
        <v/>
      </c>
      <c r="L90" s="231" t="str">
        <f t="shared" si="8"/>
        <v/>
      </c>
      <c r="M90" s="278"/>
      <c r="N90" s="231" t="str">
        <f>+IFERROR(VLOOKUP($M90,'10 FORMULAS'!$B$54:$C$55,2,0),"")</f>
        <v/>
      </c>
      <c r="O90" s="279"/>
      <c r="P90" s="279"/>
      <c r="Q90" s="279"/>
      <c r="R90" s="279"/>
      <c r="S90" s="231" t="str">
        <f t="shared" si="9"/>
        <v/>
      </c>
      <c r="T90" s="231" t="str">
        <f t="shared" si="10"/>
        <v/>
      </c>
      <c r="U90" s="231" t="str">
        <f t="shared" si="11"/>
        <v/>
      </c>
      <c r="V90" s="540"/>
      <c r="W90" s="38"/>
      <c r="X90" s="227"/>
      <c r="Y90" s="228"/>
      <c r="Z90" s="228"/>
    </row>
    <row r="91" spans="1:26" ht="29.45" customHeight="1" thickBot="1" x14ac:dyDescent="0.3">
      <c r="A91" s="546"/>
      <c r="B91" s="549"/>
      <c r="C91" s="531"/>
      <c r="D91" s="534"/>
      <c r="E91" s="280">
        <v>6</v>
      </c>
      <c r="F91" s="260"/>
      <c r="G91" s="194"/>
      <c r="H91" s="194"/>
      <c r="I91" s="220" t="str">
        <f t="shared" si="7"/>
        <v xml:space="preserve">  </v>
      </c>
      <c r="J91" s="282"/>
      <c r="K91" s="231" t="str">
        <f>+IFERROR(VLOOKUP($J91,'10 FORMULAS'!$B$53:$C$53,2,0),"")</f>
        <v/>
      </c>
      <c r="L91" s="231" t="str">
        <f t="shared" si="8"/>
        <v/>
      </c>
      <c r="M91" s="278"/>
      <c r="N91" s="231" t="str">
        <f>+IFERROR(VLOOKUP($M91,'10 FORMULAS'!$B$54:$C$55,2,0),"")</f>
        <v/>
      </c>
      <c r="O91" s="279"/>
      <c r="P91" s="279"/>
      <c r="Q91" s="279"/>
      <c r="R91" s="279"/>
      <c r="S91" s="231" t="str">
        <f t="shared" si="9"/>
        <v/>
      </c>
      <c r="T91" s="231" t="str">
        <f t="shared" si="10"/>
        <v/>
      </c>
      <c r="U91" s="231" t="str">
        <f t="shared" si="11"/>
        <v/>
      </c>
      <c r="V91" s="541"/>
      <c r="W91" s="38"/>
    </row>
    <row r="92" spans="1:26" ht="29.45" customHeight="1" x14ac:dyDescent="0.25">
      <c r="A92" s="544" t="str">
        <f>'2 CONTEXTO E IDENTIFICACIÓN'!A23</f>
        <v>R15</v>
      </c>
      <c r="B92" s="547" t="str">
        <f>+'2 CONTEXTO E IDENTIFICACIÓN'!J23</f>
        <v xml:space="preserve"> por a causa de </v>
      </c>
      <c r="C92" s="529" t="str">
        <f>+'3 PROBABIL E IMPACTO INHERENTE'!E23</f>
        <v/>
      </c>
      <c r="D92" s="532" t="str">
        <f>+'3 PROBABIL E IMPACTO INHERENTE'!M23</f>
        <v/>
      </c>
      <c r="E92" s="281">
        <v>1</v>
      </c>
      <c r="F92" s="258"/>
      <c r="G92" s="52"/>
      <c r="H92" s="52"/>
      <c r="I92" s="220" t="str">
        <f t="shared" si="7"/>
        <v xml:space="preserve">  </v>
      </c>
      <c r="J92" s="282"/>
      <c r="K92" s="231" t="str">
        <f>+IFERROR(VLOOKUP($J92,'10 FORMULAS'!$B$53:$C$53,2,0),"")</f>
        <v/>
      </c>
      <c r="L92" s="231" t="str">
        <f t="shared" si="8"/>
        <v/>
      </c>
      <c r="M92" s="278"/>
      <c r="N92" s="231" t="str">
        <f>+IFERROR(VLOOKUP($M92,'10 FORMULAS'!$B$54:$C$55,2,0),"")</f>
        <v/>
      </c>
      <c r="O92" s="279"/>
      <c r="P92" s="279"/>
      <c r="Q92" s="279"/>
      <c r="R92" s="279"/>
      <c r="S92" s="231" t="str">
        <f t="shared" si="9"/>
        <v/>
      </c>
      <c r="T92" s="231" t="str">
        <f t="shared" si="10"/>
        <v/>
      </c>
      <c r="U92" s="231" t="str">
        <f t="shared" si="11"/>
        <v/>
      </c>
      <c r="V92" s="539"/>
      <c r="W92" s="38"/>
      <c r="X92" s="227"/>
      <c r="Y92" s="228"/>
      <c r="Z92" s="228"/>
    </row>
    <row r="93" spans="1:26" ht="29.45" customHeight="1" x14ac:dyDescent="0.25">
      <c r="A93" s="545"/>
      <c r="B93" s="548"/>
      <c r="C93" s="530"/>
      <c r="D93" s="533"/>
      <c r="E93" s="277">
        <v>2</v>
      </c>
      <c r="F93" s="257"/>
      <c r="G93" s="193"/>
      <c r="H93" s="193"/>
      <c r="I93" s="220" t="str">
        <f t="shared" si="7"/>
        <v xml:space="preserve">  </v>
      </c>
      <c r="J93" s="282"/>
      <c r="K93" s="231" t="str">
        <f>+IFERROR(VLOOKUP($J93,'10 FORMULAS'!$B$53:$C$53,2,0),"")</f>
        <v/>
      </c>
      <c r="L93" s="231" t="str">
        <f t="shared" si="8"/>
        <v/>
      </c>
      <c r="M93" s="278"/>
      <c r="N93" s="231" t="str">
        <f>+IFERROR(VLOOKUP($M93,'10 FORMULAS'!$B$54:$C$55,2,0),"")</f>
        <v/>
      </c>
      <c r="O93" s="279"/>
      <c r="P93" s="279"/>
      <c r="Q93" s="279"/>
      <c r="R93" s="279"/>
      <c r="S93" s="231" t="str">
        <f t="shared" si="9"/>
        <v/>
      </c>
      <c r="T93" s="231" t="str">
        <f t="shared" si="10"/>
        <v/>
      </c>
      <c r="U93" s="231" t="str">
        <f t="shared" si="11"/>
        <v/>
      </c>
      <c r="V93" s="540"/>
      <c r="W93" s="38"/>
      <c r="X93" s="227"/>
      <c r="Y93" s="228"/>
      <c r="Z93" s="228"/>
    </row>
    <row r="94" spans="1:26" ht="29.45" customHeight="1" x14ac:dyDescent="0.25">
      <c r="A94" s="545"/>
      <c r="B94" s="548"/>
      <c r="C94" s="530"/>
      <c r="D94" s="533"/>
      <c r="E94" s="277">
        <v>3</v>
      </c>
      <c r="F94" s="257"/>
      <c r="G94" s="193"/>
      <c r="H94" s="193"/>
      <c r="I94" s="220" t="str">
        <f t="shared" si="7"/>
        <v xml:space="preserve">  </v>
      </c>
      <c r="J94" s="282"/>
      <c r="K94" s="231" t="str">
        <f>+IFERROR(VLOOKUP($J94,'10 FORMULAS'!$B$53:$C$53,2,0),"")</f>
        <v/>
      </c>
      <c r="L94" s="231" t="str">
        <f t="shared" si="8"/>
        <v/>
      </c>
      <c r="M94" s="278"/>
      <c r="N94" s="231" t="str">
        <f>+IFERROR(VLOOKUP($M94,'10 FORMULAS'!$B$54:$C$55,2,0),"")</f>
        <v/>
      </c>
      <c r="O94" s="279"/>
      <c r="P94" s="279"/>
      <c r="Q94" s="279"/>
      <c r="R94" s="279"/>
      <c r="S94" s="231" t="str">
        <f t="shared" si="9"/>
        <v/>
      </c>
      <c r="T94" s="231" t="str">
        <f t="shared" si="10"/>
        <v/>
      </c>
      <c r="U94" s="231" t="str">
        <f t="shared" si="11"/>
        <v/>
      </c>
      <c r="V94" s="540"/>
      <c r="W94" s="38"/>
      <c r="X94" s="227"/>
      <c r="Y94" s="228"/>
      <c r="Z94" s="228"/>
    </row>
    <row r="95" spans="1:26" ht="29.45" customHeight="1" x14ac:dyDescent="0.25">
      <c r="A95" s="545"/>
      <c r="B95" s="548"/>
      <c r="C95" s="530"/>
      <c r="D95" s="533"/>
      <c r="E95" s="277">
        <v>4</v>
      </c>
      <c r="F95" s="257"/>
      <c r="G95" s="193"/>
      <c r="H95" s="193"/>
      <c r="I95" s="220" t="str">
        <f t="shared" si="7"/>
        <v xml:space="preserve">  </v>
      </c>
      <c r="J95" s="282"/>
      <c r="K95" s="231" t="str">
        <f>+IFERROR(VLOOKUP($J95,'10 FORMULAS'!$B$53:$C$53,2,0),"")</f>
        <v/>
      </c>
      <c r="L95" s="231" t="str">
        <f t="shared" si="8"/>
        <v/>
      </c>
      <c r="M95" s="278"/>
      <c r="N95" s="231" t="str">
        <f>+IFERROR(VLOOKUP($M95,'10 FORMULAS'!$B$54:$C$55,2,0),"")</f>
        <v/>
      </c>
      <c r="O95" s="279"/>
      <c r="P95" s="279"/>
      <c r="Q95" s="279"/>
      <c r="R95" s="279"/>
      <c r="S95" s="231" t="str">
        <f t="shared" si="9"/>
        <v/>
      </c>
      <c r="T95" s="231" t="str">
        <f t="shared" si="10"/>
        <v/>
      </c>
      <c r="U95" s="231" t="str">
        <f t="shared" si="11"/>
        <v/>
      </c>
      <c r="V95" s="540"/>
      <c r="W95" s="38"/>
      <c r="X95" s="227"/>
      <c r="Y95" s="228"/>
      <c r="Z95" s="228"/>
    </row>
    <row r="96" spans="1:26" ht="29.45" customHeight="1" x14ac:dyDescent="0.25">
      <c r="A96" s="545"/>
      <c r="B96" s="548"/>
      <c r="C96" s="530"/>
      <c r="D96" s="533"/>
      <c r="E96" s="277">
        <v>5</v>
      </c>
      <c r="F96" s="257"/>
      <c r="G96" s="193"/>
      <c r="H96" s="193"/>
      <c r="I96" s="220" t="str">
        <f t="shared" si="7"/>
        <v xml:space="preserve">  </v>
      </c>
      <c r="J96" s="282"/>
      <c r="K96" s="231" t="str">
        <f>+IFERROR(VLOOKUP($J96,'10 FORMULAS'!$B$53:$C$53,2,0),"")</f>
        <v/>
      </c>
      <c r="L96" s="231" t="str">
        <f t="shared" si="8"/>
        <v/>
      </c>
      <c r="M96" s="278"/>
      <c r="N96" s="231" t="str">
        <f>+IFERROR(VLOOKUP($M96,'10 FORMULAS'!$B$54:$C$55,2,0),"")</f>
        <v/>
      </c>
      <c r="O96" s="279"/>
      <c r="P96" s="279"/>
      <c r="Q96" s="279"/>
      <c r="R96" s="279"/>
      <c r="S96" s="231" t="str">
        <f t="shared" si="9"/>
        <v/>
      </c>
      <c r="T96" s="231" t="str">
        <f t="shared" si="10"/>
        <v/>
      </c>
      <c r="U96" s="231" t="str">
        <f t="shared" si="11"/>
        <v/>
      </c>
      <c r="V96" s="540"/>
      <c r="W96" s="38"/>
      <c r="X96" s="227"/>
      <c r="Y96" s="228"/>
      <c r="Z96" s="228"/>
    </row>
    <row r="97" spans="1:26" ht="29.45" customHeight="1" thickBot="1" x14ac:dyDescent="0.3">
      <c r="A97" s="546"/>
      <c r="B97" s="549"/>
      <c r="C97" s="531"/>
      <c r="D97" s="534"/>
      <c r="E97" s="280">
        <v>6</v>
      </c>
      <c r="F97" s="260"/>
      <c r="G97" s="194"/>
      <c r="H97" s="194"/>
      <c r="I97" s="220" t="str">
        <f t="shared" si="7"/>
        <v xml:space="preserve">  </v>
      </c>
      <c r="J97" s="282"/>
      <c r="K97" s="231" t="str">
        <f>+IFERROR(VLOOKUP($J97,'10 FORMULAS'!$B$53:$C$53,2,0),"")</f>
        <v/>
      </c>
      <c r="L97" s="231" t="str">
        <f t="shared" si="8"/>
        <v/>
      </c>
      <c r="M97" s="278"/>
      <c r="N97" s="231" t="str">
        <f>+IFERROR(VLOOKUP($M97,'10 FORMULAS'!$B$54:$C$55,2,0),"")</f>
        <v/>
      </c>
      <c r="O97" s="279"/>
      <c r="P97" s="279"/>
      <c r="Q97" s="279"/>
      <c r="R97" s="279"/>
      <c r="S97" s="231" t="str">
        <f t="shared" si="9"/>
        <v/>
      </c>
      <c r="T97" s="231" t="str">
        <f t="shared" si="10"/>
        <v/>
      </c>
      <c r="U97" s="231" t="str">
        <f t="shared" si="11"/>
        <v/>
      </c>
      <c r="V97" s="541"/>
      <c r="W97" s="38"/>
    </row>
    <row r="98" spans="1:26" ht="29.45" customHeight="1" x14ac:dyDescent="0.25">
      <c r="A98" s="544" t="str">
        <f>'2 CONTEXTO E IDENTIFICACIÓN'!A24</f>
        <v>R16</v>
      </c>
      <c r="B98" s="547" t="str">
        <f>+'2 CONTEXTO E IDENTIFICACIÓN'!J24</f>
        <v xml:space="preserve"> por a causa de </v>
      </c>
      <c r="C98" s="529" t="str">
        <f>+'3 PROBABIL E IMPACTO INHERENTE'!E24</f>
        <v/>
      </c>
      <c r="D98" s="532" t="str">
        <f>+'3 PROBABIL E IMPACTO INHERENTE'!M24</f>
        <v/>
      </c>
      <c r="E98" s="281">
        <v>1</v>
      </c>
      <c r="F98" s="258"/>
      <c r="G98" s="52"/>
      <c r="H98" s="52"/>
      <c r="I98" s="220" t="str">
        <f t="shared" si="7"/>
        <v xml:space="preserve">  </v>
      </c>
      <c r="J98" s="282"/>
      <c r="K98" s="231" t="str">
        <f>+IFERROR(VLOOKUP($J98,'10 FORMULAS'!$B$53:$C$53,2,0),"")</f>
        <v/>
      </c>
      <c r="L98" s="231" t="str">
        <f t="shared" si="8"/>
        <v/>
      </c>
      <c r="M98" s="278"/>
      <c r="N98" s="231" t="str">
        <f>+IFERROR(VLOOKUP($M98,'10 FORMULAS'!$B$54:$C$55,2,0),"")</f>
        <v/>
      </c>
      <c r="O98" s="279"/>
      <c r="P98" s="279"/>
      <c r="Q98" s="279"/>
      <c r="R98" s="279"/>
      <c r="S98" s="231" t="str">
        <f t="shared" si="9"/>
        <v/>
      </c>
      <c r="T98" s="231" t="str">
        <f t="shared" si="10"/>
        <v/>
      </c>
      <c r="U98" s="231" t="str">
        <f t="shared" si="11"/>
        <v/>
      </c>
      <c r="V98" s="539"/>
      <c r="W98" s="38"/>
      <c r="X98" s="227"/>
      <c r="Y98" s="228"/>
      <c r="Z98" s="228"/>
    </row>
    <row r="99" spans="1:26" ht="29.45" customHeight="1" x14ac:dyDescent="0.25">
      <c r="A99" s="545"/>
      <c r="B99" s="548"/>
      <c r="C99" s="530"/>
      <c r="D99" s="533"/>
      <c r="E99" s="277">
        <v>2</v>
      </c>
      <c r="F99" s="257"/>
      <c r="G99" s="193"/>
      <c r="H99" s="193"/>
      <c r="I99" s="220" t="str">
        <f t="shared" si="7"/>
        <v xml:space="preserve">  </v>
      </c>
      <c r="J99" s="282"/>
      <c r="K99" s="231" t="str">
        <f>+IFERROR(VLOOKUP($J99,'10 FORMULAS'!$B$53:$C$53,2,0),"")</f>
        <v/>
      </c>
      <c r="L99" s="231" t="str">
        <f t="shared" si="8"/>
        <v/>
      </c>
      <c r="M99" s="278"/>
      <c r="N99" s="231" t="str">
        <f>+IFERROR(VLOOKUP($M99,'10 FORMULAS'!$B$54:$C$55,2,0),"")</f>
        <v/>
      </c>
      <c r="O99" s="279"/>
      <c r="P99" s="279"/>
      <c r="Q99" s="279"/>
      <c r="R99" s="279"/>
      <c r="S99" s="231" t="str">
        <f t="shared" si="9"/>
        <v/>
      </c>
      <c r="T99" s="231" t="str">
        <f t="shared" si="10"/>
        <v/>
      </c>
      <c r="U99" s="231" t="str">
        <f t="shared" si="11"/>
        <v/>
      </c>
      <c r="V99" s="540"/>
      <c r="W99" s="38"/>
      <c r="X99" s="227"/>
      <c r="Y99" s="228"/>
      <c r="Z99" s="228"/>
    </row>
    <row r="100" spans="1:26" ht="29.45" customHeight="1" x14ac:dyDescent="0.25">
      <c r="A100" s="545"/>
      <c r="B100" s="548"/>
      <c r="C100" s="530"/>
      <c r="D100" s="533"/>
      <c r="E100" s="277">
        <v>3</v>
      </c>
      <c r="F100" s="257"/>
      <c r="G100" s="193"/>
      <c r="H100" s="193"/>
      <c r="I100" s="220" t="str">
        <f t="shared" si="7"/>
        <v xml:space="preserve">  </v>
      </c>
      <c r="J100" s="282"/>
      <c r="K100" s="231" t="str">
        <f>+IFERROR(VLOOKUP($J100,'10 FORMULAS'!$B$53:$C$53,2,0),"")</f>
        <v/>
      </c>
      <c r="L100" s="231" t="str">
        <f t="shared" si="8"/>
        <v/>
      </c>
      <c r="M100" s="278"/>
      <c r="N100" s="231" t="str">
        <f>+IFERROR(VLOOKUP($M100,'10 FORMULAS'!$B$54:$C$55,2,0),"")</f>
        <v/>
      </c>
      <c r="O100" s="279"/>
      <c r="P100" s="279"/>
      <c r="Q100" s="279"/>
      <c r="R100" s="279"/>
      <c r="S100" s="231" t="str">
        <f t="shared" si="9"/>
        <v/>
      </c>
      <c r="T100" s="231" t="str">
        <f t="shared" si="10"/>
        <v/>
      </c>
      <c r="U100" s="231" t="str">
        <f t="shared" si="11"/>
        <v/>
      </c>
      <c r="V100" s="540"/>
      <c r="W100" s="38"/>
      <c r="X100" s="227"/>
      <c r="Y100" s="228"/>
      <c r="Z100" s="228"/>
    </row>
    <row r="101" spans="1:26" ht="29.45" customHeight="1" x14ac:dyDescent="0.25">
      <c r="A101" s="545"/>
      <c r="B101" s="548"/>
      <c r="C101" s="530"/>
      <c r="D101" s="533"/>
      <c r="E101" s="277">
        <v>4</v>
      </c>
      <c r="F101" s="257"/>
      <c r="G101" s="193"/>
      <c r="H101" s="193"/>
      <c r="I101" s="220" t="str">
        <f t="shared" si="7"/>
        <v xml:space="preserve">  </v>
      </c>
      <c r="J101" s="282"/>
      <c r="K101" s="231" t="str">
        <f>+IFERROR(VLOOKUP($J101,'10 FORMULAS'!$B$53:$C$53,2,0),"")</f>
        <v/>
      </c>
      <c r="L101" s="231" t="str">
        <f t="shared" si="8"/>
        <v/>
      </c>
      <c r="M101" s="278"/>
      <c r="N101" s="231" t="str">
        <f>+IFERROR(VLOOKUP($M101,'10 FORMULAS'!$B$54:$C$55,2,0),"")</f>
        <v/>
      </c>
      <c r="O101" s="279"/>
      <c r="P101" s="279"/>
      <c r="Q101" s="279"/>
      <c r="R101" s="279"/>
      <c r="S101" s="231" t="str">
        <f t="shared" si="9"/>
        <v/>
      </c>
      <c r="T101" s="231" t="str">
        <f t="shared" si="10"/>
        <v/>
      </c>
      <c r="U101" s="231" t="str">
        <f t="shared" si="11"/>
        <v/>
      </c>
      <c r="V101" s="540"/>
      <c r="W101" s="38"/>
      <c r="X101" s="227"/>
      <c r="Y101" s="228"/>
      <c r="Z101" s="228"/>
    </row>
    <row r="102" spans="1:26" ht="29.45" customHeight="1" x14ac:dyDescent="0.25">
      <c r="A102" s="545"/>
      <c r="B102" s="548"/>
      <c r="C102" s="530"/>
      <c r="D102" s="533"/>
      <c r="E102" s="277">
        <v>5</v>
      </c>
      <c r="F102" s="257"/>
      <c r="G102" s="193"/>
      <c r="H102" s="193"/>
      <c r="I102" s="220" t="str">
        <f t="shared" si="7"/>
        <v xml:space="preserve">  </v>
      </c>
      <c r="J102" s="282"/>
      <c r="K102" s="231" t="str">
        <f>+IFERROR(VLOOKUP($J102,'10 FORMULAS'!$B$53:$C$53,2,0),"")</f>
        <v/>
      </c>
      <c r="L102" s="231" t="str">
        <f t="shared" si="8"/>
        <v/>
      </c>
      <c r="M102" s="278"/>
      <c r="N102" s="231" t="str">
        <f>+IFERROR(VLOOKUP($M102,'10 FORMULAS'!$B$54:$C$55,2,0),"")</f>
        <v/>
      </c>
      <c r="O102" s="279"/>
      <c r="P102" s="279"/>
      <c r="Q102" s="279"/>
      <c r="R102" s="279"/>
      <c r="S102" s="231" t="str">
        <f t="shared" si="9"/>
        <v/>
      </c>
      <c r="T102" s="231" t="str">
        <f t="shared" si="10"/>
        <v/>
      </c>
      <c r="U102" s="231" t="str">
        <f t="shared" si="11"/>
        <v/>
      </c>
      <c r="V102" s="540"/>
      <c r="W102" s="38"/>
      <c r="X102" s="227"/>
      <c r="Y102" s="228"/>
      <c r="Z102" s="228"/>
    </row>
    <row r="103" spans="1:26" ht="29.45" customHeight="1" thickBot="1" x14ac:dyDescent="0.3">
      <c r="A103" s="546"/>
      <c r="B103" s="549"/>
      <c r="C103" s="531"/>
      <c r="D103" s="534"/>
      <c r="E103" s="280">
        <v>6</v>
      </c>
      <c r="F103" s="260"/>
      <c r="G103" s="194"/>
      <c r="H103" s="194"/>
      <c r="I103" s="220" t="str">
        <f t="shared" si="7"/>
        <v xml:space="preserve">  </v>
      </c>
      <c r="J103" s="282"/>
      <c r="K103" s="231" t="str">
        <f>+IFERROR(VLOOKUP($J103,'10 FORMULAS'!$B$53:$C$53,2,0),"")</f>
        <v/>
      </c>
      <c r="L103" s="231" t="str">
        <f t="shared" si="8"/>
        <v/>
      </c>
      <c r="M103" s="278"/>
      <c r="N103" s="231" t="str">
        <f>+IFERROR(VLOOKUP($M103,'10 FORMULAS'!$B$54:$C$55,2,0),"")</f>
        <v/>
      </c>
      <c r="O103" s="279"/>
      <c r="P103" s="279"/>
      <c r="Q103" s="279"/>
      <c r="R103" s="279"/>
      <c r="S103" s="231" t="str">
        <f t="shared" si="9"/>
        <v/>
      </c>
      <c r="T103" s="231" t="str">
        <f t="shared" si="10"/>
        <v/>
      </c>
      <c r="U103" s="231" t="str">
        <f t="shared" si="11"/>
        <v/>
      </c>
      <c r="V103" s="541"/>
      <c r="W103" s="38"/>
    </row>
    <row r="104" spans="1:26" ht="29.45" customHeight="1" x14ac:dyDescent="0.25">
      <c r="A104" s="544" t="str">
        <f>'2 CONTEXTO E IDENTIFICACIÓN'!A25</f>
        <v>R17</v>
      </c>
      <c r="B104" s="547" t="str">
        <f>+'2 CONTEXTO E IDENTIFICACIÓN'!J25</f>
        <v xml:space="preserve"> por a causa de </v>
      </c>
      <c r="C104" s="529" t="str">
        <f>+'3 PROBABIL E IMPACTO INHERENTE'!E25</f>
        <v/>
      </c>
      <c r="D104" s="532" t="str">
        <f>+'3 PROBABIL E IMPACTO INHERENTE'!M25</f>
        <v/>
      </c>
      <c r="E104" s="281">
        <v>1</v>
      </c>
      <c r="F104" s="258"/>
      <c r="G104" s="52"/>
      <c r="H104" s="52"/>
      <c r="I104" s="220" t="str">
        <f t="shared" si="7"/>
        <v xml:space="preserve">  </v>
      </c>
      <c r="J104" s="282"/>
      <c r="K104" s="231" t="str">
        <f>+IFERROR(VLOOKUP($J104,'10 FORMULAS'!$B$53:$C$53,2,0),"")</f>
        <v/>
      </c>
      <c r="L104" s="231" t="str">
        <f t="shared" si="8"/>
        <v/>
      </c>
      <c r="M104" s="278"/>
      <c r="N104" s="231" t="str">
        <f>+IFERROR(VLOOKUP($M104,'10 FORMULAS'!$B$54:$C$55,2,0),"")</f>
        <v/>
      </c>
      <c r="O104" s="279"/>
      <c r="P104" s="279"/>
      <c r="Q104" s="279"/>
      <c r="R104" s="279"/>
      <c r="S104" s="231" t="str">
        <f t="shared" si="9"/>
        <v/>
      </c>
      <c r="T104" s="231" t="str">
        <f t="shared" si="10"/>
        <v/>
      </c>
      <c r="U104" s="231" t="str">
        <f t="shared" si="11"/>
        <v/>
      </c>
      <c r="V104" s="539"/>
      <c r="W104" s="38"/>
      <c r="X104" s="227"/>
      <c r="Y104" s="228"/>
      <c r="Z104" s="228"/>
    </row>
    <row r="105" spans="1:26" ht="29.45" customHeight="1" x14ac:dyDescent="0.25">
      <c r="A105" s="550"/>
      <c r="B105" s="551"/>
      <c r="C105" s="538"/>
      <c r="D105" s="536"/>
      <c r="E105" s="277">
        <v>2</v>
      </c>
      <c r="F105" s="256"/>
      <c r="G105" s="253"/>
      <c r="H105" s="253"/>
      <c r="I105" s="220" t="str">
        <f t="shared" si="7"/>
        <v xml:space="preserve">  </v>
      </c>
      <c r="J105" s="282"/>
      <c r="K105" s="231" t="str">
        <f>+IFERROR(VLOOKUP($J105,'10 FORMULAS'!$B$53:$C$53,2,0),"")</f>
        <v/>
      </c>
      <c r="L105" s="231" t="str">
        <f t="shared" si="8"/>
        <v/>
      </c>
      <c r="M105" s="278"/>
      <c r="N105" s="231" t="str">
        <f>+IFERROR(VLOOKUP($M105,'10 FORMULAS'!$B$54:$C$55,2,0),"")</f>
        <v/>
      </c>
      <c r="O105" s="279"/>
      <c r="P105" s="279"/>
      <c r="Q105" s="279"/>
      <c r="R105" s="279"/>
      <c r="S105" s="231" t="str">
        <f t="shared" si="9"/>
        <v/>
      </c>
      <c r="T105" s="231" t="str">
        <f t="shared" si="10"/>
        <v/>
      </c>
      <c r="U105" s="231" t="str">
        <f t="shared" si="11"/>
        <v/>
      </c>
      <c r="V105" s="575"/>
      <c r="W105" s="38"/>
      <c r="X105" s="227"/>
      <c r="Y105" s="228"/>
      <c r="Z105" s="228"/>
    </row>
    <row r="106" spans="1:26" ht="29.45" customHeight="1" x14ac:dyDescent="0.25">
      <c r="A106" s="550"/>
      <c r="B106" s="551"/>
      <c r="C106" s="538"/>
      <c r="D106" s="536"/>
      <c r="E106" s="277">
        <v>3</v>
      </c>
      <c r="F106" s="256"/>
      <c r="G106" s="253"/>
      <c r="H106" s="253"/>
      <c r="I106" s="220" t="str">
        <f t="shared" si="7"/>
        <v xml:space="preserve">  </v>
      </c>
      <c r="J106" s="282"/>
      <c r="K106" s="231" t="str">
        <f>+IFERROR(VLOOKUP($J106,'10 FORMULAS'!$B$53:$C$53,2,0),"")</f>
        <v/>
      </c>
      <c r="L106" s="231" t="str">
        <f t="shared" si="8"/>
        <v/>
      </c>
      <c r="M106" s="278"/>
      <c r="N106" s="231" t="str">
        <f>+IFERROR(VLOOKUP($M106,'10 FORMULAS'!$B$54:$C$55,2,0),"")</f>
        <v/>
      </c>
      <c r="O106" s="279"/>
      <c r="P106" s="279"/>
      <c r="Q106" s="279"/>
      <c r="R106" s="279"/>
      <c r="S106" s="231" t="str">
        <f t="shared" si="9"/>
        <v/>
      </c>
      <c r="T106" s="231" t="str">
        <f t="shared" si="10"/>
        <v/>
      </c>
      <c r="U106" s="231" t="str">
        <f t="shared" si="11"/>
        <v/>
      </c>
      <c r="V106" s="575"/>
      <c r="W106" s="38"/>
      <c r="X106" s="227"/>
      <c r="Y106" s="228"/>
      <c r="Z106" s="228"/>
    </row>
    <row r="107" spans="1:26" ht="29.45" customHeight="1" x14ac:dyDescent="0.25">
      <c r="A107" s="545"/>
      <c r="B107" s="548"/>
      <c r="C107" s="530"/>
      <c r="D107" s="533"/>
      <c r="E107" s="277">
        <v>4</v>
      </c>
      <c r="F107" s="257"/>
      <c r="G107" s="193"/>
      <c r="H107" s="193"/>
      <c r="I107" s="220" t="str">
        <f t="shared" si="7"/>
        <v xml:space="preserve">  </v>
      </c>
      <c r="J107" s="282"/>
      <c r="K107" s="231" t="str">
        <f>+IFERROR(VLOOKUP($J107,'10 FORMULAS'!$B$53:$C$53,2,0),"")</f>
        <v/>
      </c>
      <c r="L107" s="231" t="str">
        <f t="shared" si="8"/>
        <v/>
      </c>
      <c r="M107" s="278"/>
      <c r="N107" s="231" t="str">
        <f>+IFERROR(VLOOKUP($M107,'10 FORMULAS'!$B$54:$C$55,2,0),"")</f>
        <v/>
      </c>
      <c r="O107" s="279"/>
      <c r="P107" s="279"/>
      <c r="Q107" s="279"/>
      <c r="R107" s="279"/>
      <c r="S107" s="231" t="str">
        <f t="shared" si="9"/>
        <v/>
      </c>
      <c r="T107" s="231" t="str">
        <f t="shared" si="10"/>
        <v/>
      </c>
      <c r="U107" s="231" t="str">
        <f t="shared" si="11"/>
        <v/>
      </c>
      <c r="V107" s="540"/>
      <c r="W107" s="38"/>
      <c r="X107" s="227"/>
      <c r="Y107" s="228"/>
      <c r="Z107" s="228"/>
    </row>
    <row r="108" spans="1:26" ht="29.45" customHeight="1" x14ac:dyDescent="0.25">
      <c r="A108" s="545"/>
      <c r="B108" s="548"/>
      <c r="C108" s="530"/>
      <c r="D108" s="533"/>
      <c r="E108" s="277">
        <v>5</v>
      </c>
      <c r="F108" s="257"/>
      <c r="G108" s="193"/>
      <c r="H108" s="193"/>
      <c r="I108" s="220" t="str">
        <f t="shared" si="7"/>
        <v xml:space="preserve">  </v>
      </c>
      <c r="J108" s="282"/>
      <c r="K108" s="231" t="str">
        <f>+IFERROR(VLOOKUP($J108,'10 FORMULAS'!$B$53:$C$53,2,0),"")</f>
        <v/>
      </c>
      <c r="L108" s="231" t="str">
        <f t="shared" si="8"/>
        <v/>
      </c>
      <c r="M108" s="278"/>
      <c r="N108" s="231" t="str">
        <f>+IFERROR(VLOOKUP($M108,'10 FORMULAS'!$B$54:$C$55,2,0),"")</f>
        <v/>
      </c>
      <c r="O108" s="279"/>
      <c r="P108" s="279"/>
      <c r="Q108" s="279"/>
      <c r="R108" s="279"/>
      <c r="S108" s="231" t="str">
        <f t="shared" si="9"/>
        <v/>
      </c>
      <c r="T108" s="231" t="str">
        <f t="shared" si="10"/>
        <v/>
      </c>
      <c r="U108" s="231" t="str">
        <f t="shared" si="11"/>
        <v/>
      </c>
      <c r="V108" s="540"/>
      <c r="W108" s="38"/>
      <c r="X108" s="227"/>
      <c r="Y108" s="228"/>
      <c r="Z108" s="228"/>
    </row>
    <row r="109" spans="1:26" ht="29.45" customHeight="1" thickBot="1" x14ac:dyDescent="0.3">
      <c r="A109" s="546"/>
      <c r="B109" s="549"/>
      <c r="C109" s="531"/>
      <c r="D109" s="534"/>
      <c r="E109" s="280">
        <v>6</v>
      </c>
      <c r="F109" s="260"/>
      <c r="G109" s="194"/>
      <c r="H109" s="194"/>
      <c r="I109" s="220" t="str">
        <f t="shared" si="7"/>
        <v xml:space="preserve">  </v>
      </c>
      <c r="J109" s="282"/>
      <c r="K109" s="231" t="str">
        <f>+IFERROR(VLOOKUP($J109,'10 FORMULAS'!$B$53:$C$53,2,0),"")</f>
        <v/>
      </c>
      <c r="L109" s="231" t="str">
        <f t="shared" si="8"/>
        <v/>
      </c>
      <c r="M109" s="278"/>
      <c r="N109" s="231" t="str">
        <f>+IFERROR(VLOOKUP($M109,'10 FORMULAS'!$B$54:$C$55,2,0),"")</f>
        <v/>
      </c>
      <c r="O109" s="279"/>
      <c r="P109" s="279"/>
      <c r="Q109" s="279"/>
      <c r="R109" s="279"/>
      <c r="S109" s="231" t="str">
        <f t="shared" si="9"/>
        <v/>
      </c>
      <c r="T109" s="231" t="str">
        <f t="shared" si="10"/>
        <v/>
      </c>
      <c r="U109" s="231" t="str">
        <f t="shared" si="11"/>
        <v/>
      </c>
      <c r="V109" s="541"/>
      <c r="W109" s="38"/>
    </row>
    <row r="110" spans="1:26" ht="29.45" customHeight="1" x14ac:dyDescent="0.25">
      <c r="A110" s="544" t="str">
        <f>'2 CONTEXTO E IDENTIFICACIÓN'!A26</f>
        <v>R18</v>
      </c>
      <c r="B110" s="547" t="str">
        <f>+'2 CONTEXTO E IDENTIFICACIÓN'!J26</f>
        <v xml:space="preserve"> por a causa de </v>
      </c>
      <c r="C110" s="529" t="str">
        <f>+'3 PROBABIL E IMPACTO INHERENTE'!E26</f>
        <v/>
      </c>
      <c r="D110" s="532" t="str">
        <f>+'3 PROBABIL E IMPACTO INHERENTE'!M26</f>
        <v/>
      </c>
      <c r="E110" s="281">
        <v>1</v>
      </c>
      <c r="F110" s="258"/>
      <c r="G110" s="52"/>
      <c r="H110" s="52"/>
      <c r="I110" s="220" t="str">
        <f t="shared" si="7"/>
        <v xml:space="preserve">  </v>
      </c>
      <c r="J110" s="282"/>
      <c r="K110" s="231" t="str">
        <f>+IFERROR(VLOOKUP($J110,'10 FORMULAS'!$B$53:$C$53,2,0),"")</f>
        <v/>
      </c>
      <c r="L110" s="231" t="str">
        <f t="shared" si="8"/>
        <v/>
      </c>
      <c r="M110" s="278"/>
      <c r="N110" s="231" t="str">
        <f>+IFERROR(VLOOKUP($M110,'10 FORMULAS'!$B$54:$C$55,2,0),"")</f>
        <v/>
      </c>
      <c r="O110" s="279"/>
      <c r="P110" s="279"/>
      <c r="Q110" s="279"/>
      <c r="R110" s="279"/>
      <c r="S110" s="231" t="str">
        <f t="shared" si="9"/>
        <v/>
      </c>
      <c r="T110" s="231" t="str">
        <f t="shared" si="10"/>
        <v/>
      </c>
      <c r="U110" s="231" t="str">
        <f t="shared" si="11"/>
        <v/>
      </c>
      <c r="V110" s="539"/>
      <c r="W110" s="38"/>
      <c r="X110" s="227"/>
      <c r="Y110" s="228"/>
      <c r="Z110" s="228"/>
    </row>
    <row r="111" spans="1:26" ht="29.45" customHeight="1" x14ac:dyDescent="0.25">
      <c r="A111" s="550"/>
      <c r="B111" s="551"/>
      <c r="C111" s="538"/>
      <c r="D111" s="536"/>
      <c r="E111" s="277">
        <v>2</v>
      </c>
      <c r="F111" s="256"/>
      <c r="G111" s="253"/>
      <c r="H111" s="253"/>
      <c r="I111" s="220" t="str">
        <f t="shared" si="7"/>
        <v xml:space="preserve">  </v>
      </c>
      <c r="J111" s="282"/>
      <c r="K111" s="231" t="str">
        <f>+IFERROR(VLOOKUP($J111,'10 FORMULAS'!$B$53:$C$53,2,0),"")</f>
        <v/>
      </c>
      <c r="L111" s="231" t="str">
        <f t="shared" si="8"/>
        <v/>
      </c>
      <c r="M111" s="278"/>
      <c r="N111" s="231" t="str">
        <f>+IFERROR(VLOOKUP($M111,'10 FORMULAS'!$B$54:$C$55,2,0),"")</f>
        <v/>
      </c>
      <c r="O111" s="279"/>
      <c r="P111" s="279"/>
      <c r="Q111" s="279"/>
      <c r="R111" s="279"/>
      <c r="S111" s="231" t="str">
        <f t="shared" si="9"/>
        <v/>
      </c>
      <c r="T111" s="231" t="str">
        <f t="shared" si="10"/>
        <v/>
      </c>
      <c r="U111" s="231" t="str">
        <f t="shared" si="11"/>
        <v/>
      </c>
      <c r="V111" s="575"/>
      <c r="W111" s="38"/>
      <c r="X111" s="227"/>
      <c r="Y111" s="228"/>
      <c r="Z111" s="228"/>
    </row>
    <row r="112" spans="1:26" ht="29.45" customHeight="1" x14ac:dyDescent="0.25">
      <c r="A112" s="550"/>
      <c r="B112" s="551"/>
      <c r="C112" s="538"/>
      <c r="D112" s="536"/>
      <c r="E112" s="277">
        <v>3</v>
      </c>
      <c r="F112" s="256"/>
      <c r="G112" s="253"/>
      <c r="H112" s="253"/>
      <c r="I112" s="220" t="str">
        <f t="shared" si="7"/>
        <v xml:space="preserve">  </v>
      </c>
      <c r="J112" s="282"/>
      <c r="K112" s="231" t="str">
        <f>+IFERROR(VLOOKUP($J112,'10 FORMULAS'!$B$53:$C$53,2,0),"")</f>
        <v/>
      </c>
      <c r="L112" s="231" t="str">
        <f t="shared" si="8"/>
        <v/>
      </c>
      <c r="M112" s="278"/>
      <c r="N112" s="231" t="str">
        <f>+IFERROR(VLOOKUP($M112,'10 FORMULAS'!$B$54:$C$55,2,0),"")</f>
        <v/>
      </c>
      <c r="O112" s="279"/>
      <c r="P112" s="279"/>
      <c r="Q112" s="279"/>
      <c r="R112" s="279"/>
      <c r="S112" s="231" t="str">
        <f t="shared" si="9"/>
        <v/>
      </c>
      <c r="T112" s="231" t="str">
        <f t="shared" si="10"/>
        <v/>
      </c>
      <c r="U112" s="231" t="str">
        <f t="shared" si="11"/>
        <v/>
      </c>
      <c r="V112" s="575"/>
      <c r="W112" s="38"/>
      <c r="X112" s="227"/>
      <c r="Y112" s="228"/>
      <c r="Z112" s="228"/>
    </row>
    <row r="113" spans="1:26" ht="29.45" customHeight="1" x14ac:dyDescent="0.25">
      <c r="A113" s="545"/>
      <c r="B113" s="548"/>
      <c r="C113" s="530"/>
      <c r="D113" s="533"/>
      <c r="E113" s="277">
        <v>4</v>
      </c>
      <c r="F113" s="257"/>
      <c r="G113" s="193"/>
      <c r="H113" s="193"/>
      <c r="I113" s="220" t="str">
        <f t="shared" si="7"/>
        <v xml:space="preserve">  </v>
      </c>
      <c r="J113" s="282"/>
      <c r="K113" s="231" t="str">
        <f>+IFERROR(VLOOKUP($J113,'10 FORMULAS'!$B$53:$C$53,2,0),"")</f>
        <v/>
      </c>
      <c r="L113" s="231" t="str">
        <f t="shared" si="8"/>
        <v/>
      </c>
      <c r="M113" s="278"/>
      <c r="N113" s="231" t="str">
        <f>+IFERROR(VLOOKUP($M113,'10 FORMULAS'!$B$54:$C$55,2,0),"")</f>
        <v/>
      </c>
      <c r="O113" s="279"/>
      <c r="P113" s="279"/>
      <c r="Q113" s="279"/>
      <c r="R113" s="279"/>
      <c r="S113" s="231" t="str">
        <f t="shared" si="9"/>
        <v/>
      </c>
      <c r="T113" s="231" t="str">
        <f t="shared" si="10"/>
        <v/>
      </c>
      <c r="U113" s="231" t="str">
        <f t="shared" si="11"/>
        <v/>
      </c>
      <c r="V113" s="540"/>
      <c r="W113" s="38"/>
      <c r="X113" s="227"/>
      <c r="Y113" s="228"/>
      <c r="Z113" s="228"/>
    </row>
    <row r="114" spans="1:26" ht="29.45" customHeight="1" x14ac:dyDescent="0.25">
      <c r="A114" s="545"/>
      <c r="B114" s="548"/>
      <c r="C114" s="530"/>
      <c r="D114" s="533"/>
      <c r="E114" s="277">
        <v>5</v>
      </c>
      <c r="F114" s="257"/>
      <c r="G114" s="193"/>
      <c r="H114" s="193"/>
      <c r="I114" s="220" t="str">
        <f t="shared" si="7"/>
        <v xml:space="preserve">  </v>
      </c>
      <c r="J114" s="282"/>
      <c r="K114" s="231" t="str">
        <f>+IFERROR(VLOOKUP($J114,'10 FORMULAS'!$B$53:$C$53,2,0),"")</f>
        <v/>
      </c>
      <c r="L114" s="231" t="str">
        <f t="shared" si="8"/>
        <v/>
      </c>
      <c r="M114" s="278"/>
      <c r="N114" s="231" t="str">
        <f>+IFERROR(VLOOKUP($M114,'10 FORMULAS'!$B$54:$C$55,2,0),"")</f>
        <v/>
      </c>
      <c r="O114" s="279"/>
      <c r="P114" s="279"/>
      <c r="Q114" s="279"/>
      <c r="R114" s="279"/>
      <c r="S114" s="231" t="str">
        <f t="shared" si="9"/>
        <v/>
      </c>
      <c r="T114" s="231" t="str">
        <f t="shared" si="10"/>
        <v/>
      </c>
      <c r="U114" s="231" t="str">
        <f t="shared" si="11"/>
        <v/>
      </c>
      <c r="V114" s="540"/>
      <c r="W114" s="38"/>
      <c r="X114" s="227"/>
      <c r="Y114" s="228"/>
      <c r="Z114" s="228"/>
    </row>
    <row r="115" spans="1:26" ht="29.45" customHeight="1" thickBot="1" x14ac:dyDescent="0.3">
      <c r="A115" s="546"/>
      <c r="B115" s="549"/>
      <c r="C115" s="531"/>
      <c r="D115" s="534"/>
      <c r="E115" s="280">
        <v>6</v>
      </c>
      <c r="F115" s="260"/>
      <c r="G115" s="194"/>
      <c r="H115" s="194"/>
      <c r="I115" s="220" t="str">
        <f t="shared" si="7"/>
        <v xml:space="preserve">  </v>
      </c>
      <c r="J115" s="282"/>
      <c r="K115" s="231" t="str">
        <f>+IFERROR(VLOOKUP($J115,'10 FORMULAS'!$B$53:$C$53,2,0),"")</f>
        <v/>
      </c>
      <c r="L115" s="231" t="str">
        <f t="shared" si="8"/>
        <v/>
      </c>
      <c r="M115" s="278"/>
      <c r="N115" s="231" t="str">
        <f>+IFERROR(VLOOKUP($M115,'10 FORMULAS'!$B$54:$C$55,2,0),"")</f>
        <v/>
      </c>
      <c r="O115" s="279"/>
      <c r="P115" s="279"/>
      <c r="Q115" s="279"/>
      <c r="R115" s="279"/>
      <c r="S115" s="231" t="str">
        <f t="shared" si="9"/>
        <v/>
      </c>
      <c r="T115" s="231" t="str">
        <f t="shared" si="10"/>
        <v/>
      </c>
      <c r="U115" s="231" t="str">
        <f t="shared" si="11"/>
        <v/>
      </c>
      <c r="V115" s="541"/>
      <c r="W115" s="38"/>
    </row>
    <row r="116" spans="1:26" ht="29.45" customHeight="1" x14ac:dyDescent="0.25">
      <c r="A116" s="544" t="str">
        <f>'2 CONTEXTO E IDENTIFICACIÓN'!A27</f>
        <v>R19</v>
      </c>
      <c r="B116" s="547" t="str">
        <f>+'2 CONTEXTO E IDENTIFICACIÓN'!J27</f>
        <v xml:space="preserve"> por a causa de </v>
      </c>
      <c r="C116" s="529" t="str">
        <f>+'3 PROBABIL E IMPACTO INHERENTE'!E27</f>
        <v/>
      </c>
      <c r="D116" s="532" t="str">
        <f>+'3 PROBABIL E IMPACTO INHERENTE'!M27</f>
        <v/>
      </c>
      <c r="E116" s="281">
        <v>1</v>
      </c>
      <c r="F116" s="258"/>
      <c r="G116" s="52"/>
      <c r="H116" s="52"/>
      <c r="I116" s="220" t="str">
        <f t="shared" si="7"/>
        <v xml:space="preserve">  </v>
      </c>
      <c r="J116" s="282"/>
      <c r="K116" s="231" t="str">
        <f>+IFERROR(VLOOKUP($J116,'10 FORMULAS'!$B$53:$C$53,2,0),"")</f>
        <v/>
      </c>
      <c r="L116" s="231" t="str">
        <f t="shared" si="8"/>
        <v/>
      </c>
      <c r="M116" s="278"/>
      <c r="N116" s="231" t="str">
        <f>+IFERROR(VLOOKUP($M116,'10 FORMULAS'!$B$54:$C$55,2,0),"")</f>
        <v/>
      </c>
      <c r="O116" s="279"/>
      <c r="P116" s="279"/>
      <c r="Q116" s="279"/>
      <c r="R116" s="279"/>
      <c r="S116" s="231" t="str">
        <f t="shared" si="9"/>
        <v/>
      </c>
      <c r="T116" s="231" t="str">
        <f t="shared" ref="T116:T127" si="12">+IFERROR(D116*S116,"")</f>
        <v/>
      </c>
      <c r="U116" s="231" t="str">
        <f t="shared" ref="U116:U127" si="13">+IFERROR(D116-T116,"")</f>
        <v/>
      </c>
      <c r="V116" s="539"/>
      <c r="W116" s="38"/>
      <c r="X116" s="227"/>
      <c r="Y116" s="228"/>
      <c r="Z116" s="228"/>
    </row>
    <row r="117" spans="1:26" ht="29.45" customHeight="1" x14ac:dyDescent="0.25">
      <c r="A117" s="550"/>
      <c r="B117" s="551"/>
      <c r="C117" s="538"/>
      <c r="D117" s="536"/>
      <c r="E117" s="277">
        <v>2</v>
      </c>
      <c r="F117" s="256"/>
      <c r="G117" s="253"/>
      <c r="H117" s="253"/>
      <c r="I117" s="220" t="str">
        <f t="shared" si="7"/>
        <v xml:space="preserve">  </v>
      </c>
      <c r="J117" s="282"/>
      <c r="K117" s="231" t="str">
        <f>+IFERROR(VLOOKUP($J117,'10 FORMULAS'!$B$53:$C$53,2,0),"")</f>
        <v/>
      </c>
      <c r="L117" s="231" t="str">
        <f t="shared" si="8"/>
        <v/>
      </c>
      <c r="M117" s="278"/>
      <c r="N117" s="231" t="str">
        <f>+IFERROR(VLOOKUP($M117,'10 FORMULAS'!$B$54:$C$55,2,0),"")</f>
        <v/>
      </c>
      <c r="O117" s="279"/>
      <c r="P117" s="279"/>
      <c r="Q117" s="279"/>
      <c r="R117" s="279"/>
      <c r="S117" s="231" t="str">
        <f t="shared" si="9"/>
        <v/>
      </c>
      <c r="T117" s="231" t="str">
        <f t="shared" si="12"/>
        <v/>
      </c>
      <c r="U117" s="231" t="str">
        <f t="shared" si="13"/>
        <v/>
      </c>
      <c r="V117" s="575"/>
      <c r="W117" s="38"/>
      <c r="X117" s="227"/>
      <c r="Y117" s="228"/>
      <c r="Z117" s="228"/>
    </row>
    <row r="118" spans="1:26" ht="29.45" customHeight="1" x14ac:dyDescent="0.25">
      <c r="A118" s="550"/>
      <c r="B118" s="551"/>
      <c r="C118" s="538"/>
      <c r="D118" s="536"/>
      <c r="E118" s="277">
        <v>3</v>
      </c>
      <c r="F118" s="256"/>
      <c r="G118" s="253"/>
      <c r="H118" s="253"/>
      <c r="I118" s="220" t="str">
        <f t="shared" si="7"/>
        <v xml:space="preserve">  </v>
      </c>
      <c r="J118" s="282"/>
      <c r="K118" s="231" t="str">
        <f>+IFERROR(VLOOKUP($J118,'10 FORMULAS'!$B$53:$C$53,2,0),"")</f>
        <v/>
      </c>
      <c r="L118" s="231" t="str">
        <f t="shared" si="8"/>
        <v/>
      </c>
      <c r="M118" s="278"/>
      <c r="N118" s="231" t="str">
        <f>+IFERROR(VLOOKUP($M118,'10 FORMULAS'!$B$54:$C$55,2,0),"")</f>
        <v/>
      </c>
      <c r="O118" s="279"/>
      <c r="P118" s="279"/>
      <c r="Q118" s="279"/>
      <c r="R118" s="279"/>
      <c r="S118" s="231" t="str">
        <f t="shared" si="9"/>
        <v/>
      </c>
      <c r="T118" s="231" t="str">
        <f t="shared" si="12"/>
        <v/>
      </c>
      <c r="U118" s="231" t="str">
        <f t="shared" si="13"/>
        <v/>
      </c>
      <c r="V118" s="575"/>
      <c r="W118" s="38"/>
      <c r="X118" s="227"/>
      <c r="Y118" s="228"/>
      <c r="Z118" s="228"/>
    </row>
    <row r="119" spans="1:26" ht="29.45" customHeight="1" x14ac:dyDescent="0.25">
      <c r="A119" s="545"/>
      <c r="B119" s="548"/>
      <c r="C119" s="530"/>
      <c r="D119" s="533"/>
      <c r="E119" s="277">
        <v>4</v>
      </c>
      <c r="F119" s="257"/>
      <c r="G119" s="193"/>
      <c r="H119" s="193"/>
      <c r="I119" s="220" t="str">
        <f t="shared" si="7"/>
        <v xml:space="preserve">  </v>
      </c>
      <c r="J119" s="282"/>
      <c r="K119" s="231" t="str">
        <f>+IFERROR(VLOOKUP($J119,'10 FORMULAS'!$B$53:$C$53,2,0),"")</f>
        <v/>
      </c>
      <c r="L119" s="231" t="str">
        <f t="shared" si="8"/>
        <v/>
      </c>
      <c r="M119" s="278"/>
      <c r="N119" s="231" t="str">
        <f>+IFERROR(VLOOKUP($M119,'10 FORMULAS'!$B$54:$C$55,2,0),"")</f>
        <v/>
      </c>
      <c r="O119" s="279"/>
      <c r="P119" s="279"/>
      <c r="Q119" s="279"/>
      <c r="R119" s="279"/>
      <c r="S119" s="231" t="str">
        <f t="shared" si="9"/>
        <v/>
      </c>
      <c r="T119" s="231" t="str">
        <f t="shared" si="12"/>
        <v/>
      </c>
      <c r="U119" s="231" t="str">
        <f t="shared" si="13"/>
        <v/>
      </c>
      <c r="V119" s="540"/>
      <c r="W119" s="38"/>
      <c r="X119" s="227"/>
      <c r="Y119" s="228"/>
      <c r="Z119" s="228"/>
    </row>
    <row r="120" spans="1:26" ht="29.45" customHeight="1" x14ac:dyDescent="0.25">
      <c r="A120" s="545"/>
      <c r="B120" s="548"/>
      <c r="C120" s="530"/>
      <c r="D120" s="533"/>
      <c r="E120" s="277">
        <v>5</v>
      </c>
      <c r="F120" s="257"/>
      <c r="G120" s="193"/>
      <c r="H120" s="193"/>
      <c r="I120" s="220" t="str">
        <f t="shared" si="7"/>
        <v xml:space="preserve">  </v>
      </c>
      <c r="J120" s="282"/>
      <c r="K120" s="231" t="str">
        <f>+IFERROR(VLOOKUP($J120,'10 FORMULAS'!$B$53:$C$53,2,0),"")</f>
        <v/>
      </c>
      <c r="L120" s="231" t="str">
        <f t="shared" si="8"/>
        <v/>
      </c>
      <c r="M120" s="278"/>
      <c r="N120" s="231" t="str">
        <f>+IFERROR(VLOOKUP($M120,'10 FORMULAS'!$B$54:$C$55,2,0),"")</f>
        <v/>
      </c>
      <c r="O120" s="279"/>
      <c r="P120" s="279"/>
      <c r="Q120" s="279"/>
      <c r="R120" s="279"/>
      <c r="S120" s="231" t="str">
        <f t="shared" si="9"/>
        <v/>
      </c>
      <c r="T120" s="231" t="str">
        <f t="shared" si="12"/>
        <v/>
      </c>
      <c r="U120" s="231" t="str">
        <f t="shared" si="13"/>
        <v/>
      </c>
      <c r="V120" s="540"/>
      <c r="W120" s="38"/>
      <c r="X120" s="227"/>
      <c r="Y120" s="228"/>
      <c r="Z120" s="228"/>
    </row>
    <row r="121" spans="1:26" ht="29.45" customHeight="1" thickBot="1" x14ac:dyDescent="0.3">
      <c r="A121" s="546"/>
      <c r="B121" s="549"/>
      <c r="C121" s="531"/>
      <c r="D121" s="534"/>
      <c r="E121" s="280">
        <v>6</v>
      </c>
      <c r="F121" s="260"/>
      <c r="G121" s="194"/>
      <c r="H121" s="194"/>
      <c r="I121" s="220" t="str">
        <f t="shared" si="7"/>
        <v xml:space="preserve">  </v>
      </c>
      <c r="J121" s="282"/>
      <c r="K121" s="231" t="str">
        <f>+IFERROR(VLOOKUP($J121,'10 FORMULAS'!$B$53:$C$53,2,0),"")</f>
        <v/>
      </c>
      <c r="L121" s="231" t="str">
        <f t="shared" si="8"/>
        <v/>
      </c>
      <c r="M121" s="278"/>
      <c r="N121" s="231" t="str">
        <f>+IFERROR(VLOOKUP($M121,'10 FORMULAS'!$B$54:$C$55,2,0),"")</f>
        <v/>
      </c>
      <c r="O121" s="279"/>
      <c r="P121" s="279"/>
      <c r="Q121" s="279"/>
      <c r="R121" s="279"/>
      <c r="S121" s="231" t="str">
        <f t="shared" si="9"/>
        <v/>
      </c>
      <c r="T121" s="231" t="str">
        <f t="shared" si="12"/>
        <v/>
      </c>
      <c r="U121" s="231" t="str">
        <f t="shared" si="13"/>
        <v/>
      </c>
      <c r="V121" s="541"/>
      <c r="W121" s="38"/>
    </row>
    <row r="122" spans="1:26" ht="29.45" customHeight="1" x14ac:dyDescent="0.25">
      <c r="A122" s="544" t="str">
        <f>'2 CONTEXTO E IDENTIFICACIÓN'!A28</f>
        <v>R20</v>
      </c>
      <c r="B122" s="547" t="str">
        <f>+'2 CONTEXTO E IDENTIFICACIÓN'!J28</f>
        <v xml:space="preserve"> por a causa de </v>
      </c>
      <c r="C122" s="529" t="str">
        <f>+'3 PROBABIL E IMPACTO INHERENTE'!E28</f>
        <v/>
      </c>
      <c r="D122" s="532" t="str">
        <f>+'3 PROBABIL E IMPACTO INHERENTE'!M28</f>
        <v/>
      </c>
      <c r="E122" s="281">
        <v>1</v>
      </c>
      <c r="F122" s="258"/>
      <c r="G122" s="52"/>
      <c r="H122" s="52"/>
      <c r="I122" s="220" t="str">
        <f t="shared" si="7"/>
        <v xml:space="preserve">  </v>
      </c>
      <c r="J122" s="282"/>
      <c r="K122" s="231" t="str">
        <f>+IFERROR(VLOOKUP($J122,'10 FORMULAS'!$B$53:$C$53,2,0),"")</f>
        <v/>
      </c>
      <c r="L122" s="231" t="str">
        <f t="shared" si="8"/>
        <v/>
      </c>
      <c r="M122" s="278"/>
      <c r="N122" s="231" t="str">
        <f>+IFERROR(VLOOKUP($M122,'10 FORMULAS'!$B$54:$C$55,2,0),"")</f>
        <v/>
      </c>
      <c r="O122" s="279"/>
      <c r="P122" s="279"/>
      <c r="Q122" s="279"/>
      <c r="R122" s="279"/>
      <c r="S122" s="231" t="str">
        <f t="shared" si="9"/>
        <v/>
      </c>
      <c r="T122" s="231" t="str">
        <f t="shared" si="12"/>
        <v/>
      </c>
      <c r="U122" s="231" t="str">
        <f t="shared" si="13"/>
        <v/>
      </c>
      <c r="V122" s="539"/>
      <c r="W122" s="38"/>
      <c r="X122" s="227"/>
      <c r="Y122" s="228"/>
      <c r="Z122" s="228"/>
    </row>
    <row r="123" spans="1:26" ht="29.45" customHeight="1" x14ac:dyDescent="0.25">
      <c r="A123" s="550"/>
      <c r="B123" s="551"/>
      <c r="C123" s="538"/>
      <c r="D123" s="536"/>
      <c r="E123" s="277">
        <v>2</v>
      </c>
      <c r="F123" s="256"/>
      <c r="G123" s="253"/>
      <c r="H123" s="253"/>
      <c r="I123" s="220" t="str">
        <f t="shared" si="7"/>
        <v xml:space="preserve">  </v>
      </c>
      <c r="J123" s="282"/>
      <c r="K123" s="231" t="str">
        <f>+IFERROR(VLOOKUP($J123,'10 FORMULAS'!$B$53:$C$53,2,0),"")</f>
        <v/>
      </c>
      <c r="L123" s="231" t="str">
        <f t="shared" si="8"/>
        <v/>
      </c>
      <c r="M123" s="278"/>
      <c r="N123" s="231" t="str">
        <f>+IFERROR(VLOOKUP($M123,'10 FORMULAS'!$B$54:$C$55,2,0),"")</f>
        <v/>
      </c>
      <c r="O123" s="279"/>
      <c r="P123" s="279"/>
      <c r="Q123" s="279"/>
      <c r="R123" s="279"/>
      <c r="S123" s="231" t="str">
        <f t="shared" si="9"/>
        <v/>
      </c>
      <c r="T123" s="231" t="str">
        <f t="shared" si="12"/>
        <v/>
      </c>
      <c r="U123" s="231" t="str">
        <f t="shared" si="13"/>
        <v/>
      </c>
      <c r="V123" s="575"/>
      <c r="W123" s="38"/>
      <c r="X123" s="227"/>
      <c r="Y123" s="228"/>
      <c r="Z123" s="228"/>
    </row>
    <row r="124" spans="1:26" ht="29.45" customHeight="1" x14ac:dyDescent="0.25">
      <c r="A124" s="550"/>
      <c r="B124" s="551"/>
      <c r="C124" s="538"/>
      <c r="D124" s="536"/>
      <c r="E124" s="277">
        <v>3</v>
      </c>
      <c r="F124" s="256"/>
      <c r="G124" s="253"/>
      <c r="H124" s="253"/>
      <c r="I124" s="220" t="str">
        <f t="shared" si="7"/>
        <v xml:space="preserve">  </v>
      </c>
      <c r="J124" s="282"/>
      <c r="K124" s="231" t="str">
        <f>+IFERROR(VLOOKUP($J124,'10 FORMULAS'!$B$53:$C$53,2,0),"")</f>
        <v/>
      </c>
      <c r="L124" s="231" t="str">
        <f t="shared" si="8"/>
        <v/>
      </c>
      <c r="M124" s="278"/>
      <c r="N124" s="231" t="str">
        <f>+IFERROR(VLOOKUP($M124,'10 FORMULAS'!$B$54:$C$55,2,0),"")</f>
        <v/>
      </c>
      <c r="O124" s="279"/>
      <c r="P124" s="279"/>
      <c r="Q124" s="279"/>
      <c r="R124" s="279"/>
      <c r="S124" s="231" t="str">
        <f t="shared" si="9"/>
        <v/>
      </c>
      <c r="T124" s="231" t="str">
        <f t="shared" si="12"/>
        <v/>
      </c>
      <c r="U124" s="231" t="str">
        <f t="shared" si="13"/>
        <v/>
      </c>
      <c r="V124" s="575"/>
      <c r="W124" s="38"/>
      <c r="X124" s="227"/>
      <c r="Y124" s="228"/>
      <c r="Z124" s="228"/>
    </row>
    <row r="125" spans="1:26" ht="29.45" customHeight="1" x14ac:dyDescent="0.25">
      <c r="A125" s="545"/>
      <c r="B125" s="548"/>
      <c r="C125" s="530"/>
      <c r="D125" s="533"/>
      <c r="E125" s="277">
        <v>4</v>
      </c>
      <c r="F125" s="257"/>
      <c r="G125" s="193"/>
      <c r="H125" s="193"/>
      <c r="I125" s="220" t="str">
        <f t="shared" si="7"/>
        <v xml:space="preserve">  </v>
      </c>
      <c r="J125" s="282"/>
      <c r="K125" s="231" t="str">
        <f>+IFERROR(VLOOKUP($J125,'10 FORMULAS'!$B$53:$C$53,2,0),"")</f>
        <v/>
      </c>
      <c r="L125" s="231" t="str">
        <f t="shared" si="8"/>
        <v/>
      </c>
      <c r="M125" s="278"/>
      <c r="N125" s="231" t="str">
        <f>+IFERROR(VLOOKUP($M125,'10 FORMULAS'!$B$54:$C$55,2,0),"")</f>
        <v/>
      </c>
      <c r="O125" s="279"/>
      <c r="P125" s="279"/>
      <c r="Q125" s="279"/>
      <c r="R125" s="279"/>
      <c r="S125" s="231" t="str">
        <f t="shared" si="9"/>
        <v/>
      </c>
      <c r="T125" s="231" t="str">
        <f t="shared" si="12"/>
        <v/>
      </c>
      <c r="U125" s="231" t="str">
        <f t="shared" si="13"/>
        <v/>
      </c>
      <c r="V125" s="540"/>
      <c r="W125" s="38"/>
      <c r="X125" s="227"/>
      <c r="Y125" s="228"/>
      <c r="Z125" s="228"/>
    </row>
    <row r="126" spans="1:26" ht="29.45" customHeight="1" x14ac:dyDescent="0.25">
      <c r="A126" s="545"/>
      <c r="B126" s="548"/>
      <c r="C126" s="530"/>
      <c r="D126" s="533"/>
      <c r="E126" s="277">
        <v>5</v>
      </c>
      <c r="F126" s="257"/>
      <c r="G126" s="193"/>
      <c r="H126" s="193"/>
      <c r="I126" s="220" t="str">
        <f t="shared" si="7"/>
        <v xml:space="preserve">  </v>
      </c>
      <c r="J126" s="282"/>
      <c r="K126" s="231" t="str">
        <f>+IFERROR(VLOOKUP($J126,'10 FORMULAS'!$B$53:$C$53,2,0),"")</f>
        <v/>
      </c>
      <c r="L126" s="231" t="str">
        <f t="shared" si="8"/>
        <v/>
      </c>
      <c r="M126" s="278"/>
      <c r="N126" s="231" t="str">
        <f>+IFERROR(VLOOKUP($M126,'10 FORMULAS'!$B$54:$C$55,2,0),"")</f>
        <v/>
      </c>
      <c r="O126" s="279"/>
      <c r="P126" s="279"/>
      <c r="Q126" s="279"/>
      <c r="R126" s="279"/>
      <c r="S126" s="231" t="str">
        <f t="shared" si="9"/>
        <v/>
      </c>
      <c r="T126" s="231" t="str">
        <f t="shared" si="12"/>
        <v/>
      </c>
      <c r="U126" s="231" t="str">
        <f t="shared" si="13"/>
        <v/>
      </c>
      <c r="V126" s="540"/>
      <c r="W126" s="38"/>
      <c r="X126" s="227"/>
      <c r="Y126" s="228"/>
      <c r="Z126" s="228"/>
    </row>
    <row r="127" spans="1:26" ht="29.45" customHeight="1" thickBot="1" x14ac:dyDescent="0.3">
      <c r="A127" s="546"/>
      <c r="B127" s="549"/>
      <c r="C127" s="531"/>
      <c r="D127" s="534"/>
      <c r="E127" s="280">
        <v>6</v>
      </c>
      <c r="F127" s="260"/>
      <c r="G127" s="194"/>
      <c r="H127" s="194"/>
      <c r="I127" s="220" t="str">
        <f t="shared" si="7"/>
        <v xml:space="preserve">  </v>
      </c>
      <c r="J127" s="282"/>
      <c r="K127" s="231" t="str">
        <f>+IFERROR(VLOOKUP($J127,'10 FORMULAS'!$B$53:$C$53,2,0),"")</f>
        <v/>
      </c>
      <c r="L127" s="231" t="str">
        <f t="shared" si="8"/>
        <v/>
      </c>
      <c r="M127" s="278"/>
      <c r="N127" s="231" t="str">
        <f>+IFERROR(VLOOKUP($M127,'10 FORMULAS'!$B$54:$C$55,2,0),"")</f>
        <v/>
      </c>
      <c r="O127" s="279"/>
      <c r="P127" s="279"/>
      <c r="Q127" s="279"/>
      <c r="R127" s="279"/>
      <c r="S127" s="231" t="str">
        <f t="shared" si="9"/>
        <v/>
      </c>
      <c r="T127" s="231" t="str">
        <f t="shared" si="12"/>
        <v/>
      </c>
      <c r="U127" s="231" t="str">
        <f t="shared" si="13"/>
        <v/>
      </c>
      <c r="V127" s="541"/>
      <c r="W127" s="38"/>
    </row>
  </sheetData>
  <sheetProtection formatCells="0" formatColumns="0" formatRows="0" sort="0" autoFilter="0" pivotTables="0"/>
  <autoFilter ref="A7:W127"/>
  <dataConsolidate/>
  <mergeCells count="118">
    <mergeCell ref="T4:U6"/>
    <mergeCell ref="X4:Z4"/>
    <mergeCell ref="A6:A7"/>
    <mergeCell ref="B6:B7"/>
    <mergeCell ref="C6:C7"/>
    <mergeCell ref="D6:D7"/>
    <mergeCell ref="E6:E7"/>
    <mergeCell ref="A1:A2"/>
    <mergeCell ref="B1:B2"/>
    <mergeCell ref="C1:D1"/>
    <mergeCell ref="B3:D3"/>
    <mergeCell ref="B4:D4"/>
    <mergeCell ref="J6:N6"/>
    <mergeCell ref="O6:R6"/>
    <mergeCell ref="S4:S6"/>
    <mergeCell ref="V4:V6"/>
    <mergeCell ref="F6:I6"/>
    <mergeCell ref="J4:R5"/>
    <mergeCell ref="A14:A19"/>
    <mergeCell ref="B14:B19"/>
    <mergeCell ref="C14:C19"/>
    <mergeCell ref="D14:D19"/>
    <mergeCell ref="V14:V19"/>
    <mergeCell ref="A8:A13"/>
    <mergeCell ref="B8:B13"/>
    <mergeCell ref="C8:C13"/>
    <mergeCell ref="D8:D13"/>
    <mergeCell ref="V8:V13"/>
    <mergeCell ref="A26:A31"/>
    <mergeCell ref="B26:B31"/>
    <mergeCell ref="C26:C31"/>
    <mergeCell ref="D26:D31"/>
    <mergeCell ref="V26:V31"/>
    <mergeCell ref="A20:A25"/>
    <mergeCell ref="B20:B25"/>
    <mergeCell ref="C20:C25"/>
    <mergeCell ref="D20:D25"/>
    <mergeCell ref="V20:V25"/>
    <mergeCell ref="A38:A43"/>
    <mergeCell ref="B38:B43"/>
    <mergeCell ref="C38:C43"/>
    <mergeCell ref="D38:D43"/>
    <mergeCell ref="V38:V43"/>
    <mergeCell ref="A32:A37"/>
    <mergeCell ref="B32:B37"/>
    <mergeCell ref="C32:C37"/>
    <mergeCell ref="D32:D37"/>
    <mergeCell ref="V32:V37"/>
    <mergeCell ref="A50:A55"/>
    <mergeCell ref="B50:B55"/>
    <mergeCell ref="C50:C55"/>
    <mergeCell ref="D50:D55"/>
    <mergeCell ref="V50:V55"/>
    <mergeCell ref="A44:A49"/>
    <mergeCell ref="B44:B49"/>
    <mergeCell ref="C44:C49"/>
    <mergeCell ref="D44:D49"/>
    <mergeCell ref="V44:V49"/>
    <mergeCell ref="A62:A67"/>
    <mergeCell ref="B62:B67"/>
    <mergeCell ref="C62:C67"/>
    <mergeCell ref="D62:D67"/>
    <mergeCell ref="V62:V67"/>
    <mergeCell ref="A56:A61"/>
    <mergeCell ref="B56:B61"/>
    <mergeCell ref="C56:C61"/>
    <mergeCell ref="D56:D61"/>
    <mergeCell ref="V56:V61"/>
    <mergeCell ref="A74:A79"/>
    <mergeCell ref="B74:B79"/>
    <mergeCell ref="C74:C79"/>
    <mergeCell ref="D74:D79"/>
    <mergeCell ref="V74:V79"/>
    <mergeCell ref="A68:A73"/>
    <mergeCell ref="B68:B73"/>
    <mergeCell ref="C68:C73"/>
    <mergeCell ref="D68:D73"/>
    <mergeCell ref="V68:V73"/>
    <mergeCell ref="A86:A91"/>
    <mergeCell ref="B86:B91"/>
    <mergeCell ref="C86:C91"/>
    <mergeCell ref="D86:D91"/>
    <mergeCell ref="V86:V91"/>
    <mergeCell ref="A80:A85"/>
    <mergeCell ref="B80:B85"/>
    <mergeCell ref="C80:C85"/>
    <mergeCell ref="D80:D85"/>
    <mergeCell ref="V80:V85"/>
    <mergeCell ref="A98:A103"/>
    <mergeCell ref="B98:B103"/>
    <mergeCell ref="C98:C103"/>
    <mergeCell ref="D98:D103"/>
    <mergeCell ref="V98:V103"/>
    <mergeCell ref="A92:A97"/>
    <mergeCell ref="B92:B97"/>
    <mergeCell ref="C92:C97"/>
    <mergeCell ref="D92:D97"/>
    <mergeCell ref="V92:V97"/>
    <mergeCell ref="A122:A127"/>
    <mergeCell ref="B122:B127"/>
    <mergeCell ref="C122:C127"/>
    <mergeCell ref="D122:D127"/>
    <mergeCell ref="V122:V127"/>
    <mergeCell ref="A116:A121"/>
    <mergeCell ref="B116:B121"/>
    <mergeCell ref="C116:C121"/>
    <mergeCell ref="D116:D121"/>
    <mergeCell ref="V116:V121"/>
    <mergeCell ref="A110:A115"/>
    <mergeCell ref="B110:B115"/>
    <mergeCell ref="C110:C115"/>
    <mergeCell ref="D110:D115"/>
    <mergeCell ref="V110:V115"/>
    <mergeCell ref="A104:A109"/>
    <mergeCell ref="B104:B109"/>
    <mergeCell ref="C104:C109"/>
    <mergeCell ref="D104:D109"/>
    <mergeCell ref="V104:V109"/>
  </mergeCells>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36" priority="1" operator="between">
      <formula>$Y$6</formula>
      <formula>$Z$6</formula>
    </cfRule>
    <cfRule type="cellIs" dxfId="35" priority="2" operator="between">
      <formula>$Y$7</formula>
      <formula>$Z$7</formula>
    </cfRule>
    <cfRule type="cellIs" dxfId="34" priority="3" operator="between">
      <formula>$Y$8</formula>
      <formula>$Z$8</formula>
    </cfRule>
    <cfRule type="cellIs" dxfId="33" priority="4" operator="between">
      <formula>$Y$9</formula>
      <formula>$Z$9</formula>
    </cfRule>
    <cfRule type="cellIs" dxfId="32" priority="5"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14:formula1>
            <xm:f>'10 FORMULAS'!$B$53</xm:f>
          </x14:formula1>
          <xm:sqref>J8:J127</xm:sqref>
        </x14:dataValidation>
        <x14:dataValidation type="list" allowBlank="1" showInputMessage="1" showErrorMessage="1">
          <x14:formula1>
            <xm:f>'10 FORMULAS'!$B$74:$B$76</xm:f>
          </x14:formula1>
          <xm:sqref>R8:R127</xm:sqref>
        </x14:dataValidation>
        <x14:dataValidation type="list" allowBlank="1" showInputMessage="1" showErrorMessage="1">
          <x14:formula1>
            <xm:f>'10 FORMULAS'!$B$71:$B$73</xm:f>
          </x14:formula1>
          <xm:sqref>Q8:Q127</xm:sqref>
        </x14:dataValidation>
        <x14:dataValidation type="list" allowBlank="1" showInputMessage="1" showErrorMessage="1">
          <x14:formula1>
            <xm:f>'10 FORMULAS'!$B$60:$B$63</xm:f>
          </x14:formula1>
          <xm:sqref>O8:O127</xm:sqref>
        </x14:dataValidation>
        <x14:dataValidation type="list" allowBlank="1" showInputMessage="1" showErrorMessage="1">
          <x14:formula1>
            <xm:f>'10 FORMULAS'!$B$54:$B$55</xm:f>
          </x14:formula1>
          <xm:sqref>M8:M127</xm:sqref>
        </x14:dataValidation>
        <x14:dataValidation type="list" allowBlank="1" showInputMessage="1" showErrorMessage="1">
          <x14:formula1>
            <xm:f>'10 FORMULAS'!$L$7:$L$11</xm:f>
          </x14:formula1>
          <xm:sqref>P8:P127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XFC35"/>
  <sheetViews>
    <sheetView showGridLines="0" zoomScale="70" zoomScaleNormal="70" workbookViewId="0">
      <pane xSplit="1" ySplit="8" topLeftCell="B11" activePane="bottomRight" state="frozen"/>
      <selection pane="topRight" activeCell="B1" sqref="B1"/>
      <selection pane="bottomLeft" activeCell="A7" sqref="A7"/>
      <selection pane="bottomRight" activeCell="AA13" sqref="AA13"/>
    </sheetView>
  </sheetViews>
  <sheetFormatPr baseColWidth="10" defaultColWidth="14.42578125" defaultRowHeight="12.75" zeroHeight="1" x14ac:dyDescent="0.25"/>
  <cols>
    <col min="1" max="1" width="11.42578125" style="68" customWidth="1"/>
    <col min="2" max="2" width="48.42578125" style="73" customWidth="1"/>
    <col min="3" max="3" width="13.42578125" style="73" customWidth="1"/>
    <col min="4" max="4" width="13" style="73" customWidth="1"/>
    <col min="5" max="5" width="13.42578125" style="73" customWidth="1"/>
    <col min="6" max="6" width="11.28515625" style="73" customWidth="1"/>
    <col min="7" max="7" width="12.7109375" style="73" customWidth="1"/>
    <col min="8" max="8" width="10.140625" style="73" hidden="1" customWidth="1"/>
    <col min="9" max="9" width="7.42578125" style="73" hidden="1" customWidth="1"/>
    <col min="10" max="10" width="14" style="73" hidden="1" customWidth="1"/>
    <col min="11" max="15" width="12.42578125" style="73" hidden="1" customWidth="1"/>
    <col min="16" max="16" width="3.85546875" style="73" hidden="1" customWidth="1"/>
    <col min="17" max="17" width="4.85546875" style="68" hidden="1" customWidth="1"/>
    <col min="18" max="18" width="5.85546875" style="68" hidden="1" customWidth="1"/>
    <col min="19" max="24" width="14" style="68" hidden="1" customWidth="1"/>
    <col min="25" max="25" width="12.28515625" style="73" customWidth="1"/>
    <col min="26" max="26" width="21.28515625" style="68" customWidth="1"/>
    <col min="27" max="27" width="17.7109375" style="68" customWidth="1"/>
    <col min="28" max="28" width="11.42578125" style="68" customWidth="1"/>
    <col min="29" max="29" width="15.85546875" style="68" customWidth="1"/>
    <col min="30" max="30" width="27.42578125" style="68" customWidth="1"/>
    <col min="31" max="31" width="26.85546875" style="68" customWidth="1"/>
    <col min="32" max="36" width="22.85546875" style="73" customWidth="1"/>
    <col min="37" max="37" width="23.42578125" style="68" customWidth="1"/>
    <col min="38" max="265" width="11.42578125" style="68" customWidth="1"/>
    <col min="266" max="266" width="12.42578125" style="68" customWidth="1"/>
    <col min="267" max="267" width="47" style="68" customWidth="1"/>
    <col min="268" max="268" width="35" style="68" customWidth="1"/>
    <col min="269" max="16383" width="14.42578125" style="68"/>
    <col min="16384" max="16384" width="14.42578125" style="68" hidden="1" customWidth="1"/>
  </cols>
  <sheetData>
    <row r="1" spans="1:38" s="56" customFormat="1" ht="36" customHeight="1" x14ac:dyDescent="0.2">
      <c r="A1" s="515"/>
      <c r="B1" s="521" t="str">
        <f>+'2 CONTEXTO E IDENTIFICACIÓN'!A1</f>
        <v>MAPA DE RIESGOS INTEGRAL</v>
      </c>
      <c r="C1" s="508"/>
      <c r="D1" s="509"/>
      <c r="E1" s="57"/>
      <c r="F1" s="159"/>
      <c r="G1" s="367" t="str">
        <f>+'2 CONTEXTO E IDENTIFICACIÓN'!$I$4</f>
        <v>Elaboración o Actualización:</v>
      </c>
      <c r="H1" s="215">
        <f>'2 CONTEXTO E IDENTIFICACIÓN'!J4</f>
        <v>0</v>
      </c>
      <c r="I1" s="13"/>
      <c r="J1" s="13"/>
      <c r="Y1" s="60"/>
      <c r="AF1" s="57"/>
      <c r="AG1" s="57"/>
      <c r="AH1" s="57"/>
      <c r="AI1" s="57"/>
      <c r="AJ1" s="57"/>
    </row>
    <row r="2" spans="1:38" s="56" customFormat="1" ht="24.75" customHeight="1" x14ac:dyDescent="0.2">
      <c r="A2" s="515"/>
      <c r="B2" s="521"/>
      <c r="C2" s="39" t="str">
        <f>+'2 CONTEXTO E IDENTIFICACIÓN'!A2</f>
        <v>VERSIÓN DEL MAPA DE RIESGOS:</v>
      </c>
      <c r="D2" s="112">
        <f>'2 CONTEXTO E IDENTIFICACIÓN'!B2</f>
        <v>1</v>
      </c>
      <c r="E2" s="57"/>
      <c r="F2" s="57"/>
      <c r="G2" s="112" t="str">
        <f>+'2 CONTEXTO E IDENTIFICACIÓN'!$E$5</f>
        <v>Vigencia:</v>
      </c>
      <c r="H2" s="202">
        <f>'2 CONTEXTO E IDENTIFICACIÓN'!G5</f>
        <v>0</v>
      </c>
      <c r="I2" s="203" t="s">
        <v>50</v>
      </c>
      <c r="J2" s="200">
        <f>'2 CONTEXTO E IDENTIFICACIÓN'!J5</f>
        <v>46386</v>
      </c>
      <c r="K2" s="59"/>
      <c r="L2" s="59"/>
      <c r="M2" s="59"/>
      <c r="N2" s="59"/>
      <c r="O2" s="59"/>
      <c r="P2" s="58"/>
      <c r="Y2" s="60"/>
      <c r="AF2" s="57"/>
      <c r="AG2" s="57"/>
      <c r="AH2" s="57"/>
      <c r="AI2" s="57"/>
      <c r="AJ2" s="57"/>
    </row>
    <row r="3" spans="1:38" s="56" customFormat="1" x14ac:dyDescent="0.2">
      <c r="A3" s="60"/>
      <c r="B3" s="58"/>
      <c r="C3" s="205"/>
      <c r="D3" s="205"/>
      <c r="E3" s="57"/>
      <c r="F3" s="205"/>
      <c r="G3" s="205"/>
      <c r="H3" s="218"/>
      <c r="I3" s="219"/>
      <c r="J3" s="198"/>
      <c r="K3" s="59"/>
      <c r="L3" s="59"/>
      <c r="M3" s="59"/>
      <c r="N3" s="59"/>
      <c r="O3" s="59"/>
      <c r="P3" s="58"/>
      <c r="Y3" s="60"/>
      <c r="AF3" s="57"/>
      <c r="AG3" s="57"/>
      <c r="AH3" s="57"/>
      <c r="AI3" s="57"/>
      <c r="AJ3" s="57"/>
    </row>
    <row r="4" spans="1:38" s="56" customFormat="1" ht="15" x14ac:dyDescent="0.2">
      <c r="A4" s="12" t="s">
        <v>46</v>
      </c>
      <c r="B4" s="500" t="str">
        <f>'2 CONTEXTO E IDENTIFICACIÓN'!B4</f>
        <v>UAERMV</v>
      </c>
      <c r="C4" s="500"/>
      <c r="D4" s="500"/>
      <c r="E4" s="368"/>
      <c r="F4" s="58"/>
      <c r="G4" s="57"/>
      <c r="Y4" s="60"/>
      <c r="AF4" s="57"/>
      <c r="AG4" s="57"/>
      <c r="AH4" s="57"/>
      <c r="AI4" s="57"/>
      <c r="AJ4" s="57"/>
    </row>
    <row r="5" spans="1:38" s="56" customFormat="1" ht="20.25" customHeight="1" thickBot="1" x14ac:dyDescent="0.45">
      <c r="A5" s="12" t="s">
        <v>47</v>
      </c>
      <c r="B5" s="500" t="str">
        <f>'2 CONTEXTO E IDENTIFICACIÓN'!F4</f>
        <v>15. Gestión Contractual</v>
      </c>
      <c r="C5" s="501"/>
      <c r="D5" s="501"/>
      <c r="E5" s="368"/>
      <c r="F5" s="58"/>
      <c r="G5" s="57"/>
      <c r="K5" s="592"/>
      <c r="L5" s="592"/>
      <c r="M5" s="592"/>
      <c r="N5" s="592"/>
      <c r="O5" s="592"/>
      <c r="P5" s="592"/>
      <c r="Q5" s="592"/>
      <c r="R5" s="592"/>
      <c r="S5" s="592"/>
      <c r="T5" s="592"/>
      <c r="U5" s="592"/>
      <c r="V5" s="592"/>
      <c r="Y5" s="60"/>
      <c r="AF5" s="57"/>
      <c r="AG5" s="57"/>
      <c r="AH5" s="57"/>
      <c r="AI5" s="57"/>
      <c r="AJ5" s="57"/>
    </row>
    <row r="6" spans="1:38" s="56" customFormat="1" ht="13.5" hidden="1" thickBot="1" x14ac:dyDescent="0.25">
      <c r="D6" s="58"/>
      <c r="E6" s="205"/>
      <c r="F6" s="58"/>
      <c r="G6" s="57"/>
      <c r="I6" s="522" t="s">
        <v>279</v>
      </c>
      <c r="J6" s="523"/>
      <c r="K6" s="523"/>
      <c r="L6" s="523"/>
      <c r="M6" s="523"/>
      <c r="N6" s="523"/>
      <c r="O6" s="524"/>
      <c r="R6" s="61"/>
      <c r="S6" s="62"/>
      <c r="T6" s="593" t="s">
        <v>125</v>
      </c>
      <c r="U6" s="594"/>
      <c r="V6" s="594"/>
      <c r="W6" s="594"/>
      <c r="X6" s="595"/>
      <c r="Y6" s="60"/>
      <c r="AF6" s="57"/>
      <c r="AG6" s="57"/>
      <c r="AH6" s="57"/>
      <c r="AI6" s="57"/>
      <c r="AJ6" s="57"/>
    </row>
    <row r="7" spans="1:38" ht="24.75" customHeight="1" x14ac:dyDescent="0.25">
      <c r="A7" s="114"/>
      <c r="B7" s="114"/>
      <c r="C7" s="65"/>
      <c r="D7" s="114"/>
      <c r="E7" s="516" t="s">
        <v>280</v>
      </c>
      <c r="F7" s="516"/>
      <c r="G7" s="516"/>
      <c r="H7" s="65"/>
      <c r="I7" s="66"/>
      <c r="J7" s="67"/>
      <c r="K7" s="513" t="s">
        <v>125</v>
      </c>
      <c r="L7" s="513"/>
      <c r="M7" s="513"/>
      <c r="N7" s="513"/>
      <c r="O7" s="514"/>
      <c r="P7" s="65"/>
      <c r="R7" s="69"/>
      <c r="T7" s="70">
        <v>0.2</v>
      </c>
      <c r="U7" s="70">
        <v>0.4</v>
      </c>
      <c r="V7" s="70">
        <v>0.6</v>
      </c>
      <c r="W7" s="70">
        <v>0.8</v>
      </c>
      <c r="X7" s="71">
        <v>1</v>
      </c>
      <c r="Y7" s="585" t="s">
        <v>363</v>
      </c>
      <c r="Z7" s="586"/>
      <c r="AA7" s="586"/>
      <c r="AB7" s="586"/>
      <c r="AC7" s="587"/>
      <c r="AD7" s="588" t="s">
        <v>364</v>
      </c>
      <c r="AE7" s="586"/>
      <c r="AF7" s="587"/>
    </row>
    <row r="8" spans="1:38" ht="39.950000000000003" customHeight="1" x14ac:dyDescent="0.2">
      <c r="A8" s="76" t="s">
        <v>219</v>
      </c>
      <c r="B8" s="76" t="s">
        <v>256</v>
      </c>
      <c r="C8" s="76" t="s">
        <v>281</v>
      </c>
      <c r="D8" s="76" t="s">
        <v>42</v>
      </c>
      <c r="E8" s="76" t="s">
        <v>106</v>
      </c>
      <c r="F8" s="76" t="s">
        <v>125</v>
      </c>
      <c r="G8" s="76" t="s">
        <v>282</v>
      </c>
      <c r="H8" s="65"/>
      <c r="I8" s="69"/>
      <c r="J8" s="78"/>
      <c r="K8" s="79" t="s">
        <v>235</v>
      </c>
      <c r="L8" s="79" t="s">
        <v>238</v>
      </c>
      <c r="M8" s="79" t="s">
        <v>242</v>
      </c>
      <c r="N8" s="79" t="s">
        <v>246</v>
      </c>
      <c r="O8" s="80" t="s">
        <v>250</v>
      </c>
      <c r="P8" s="65"/>
      <c r="R8" s="69"/>
      <c r="S8" s="81"/>
      <c r="T8" s="82" t="s">
        <v>235</v>
      </c>
      <c r="U8" s="82" t="s">
        <v>238</v>
      </c>
      <c r="V8" s="82" t="s">
        <v>242</v>
      </c>
      <c r="W8" s="82" t="s">
        <v>246</v>
      </c>
      <c r="X8" s="353" t="s">
        <v>250</v>
      </c>
      <c r="Y8" s="76" t="s">
        <v>44</v>
      </c>
      <c r="Z8" s="76" t="s">
        <v>356</v>
      </c>
      <c r="AA8" s="76" t="s">
        <v>357</v>
      </c>
      <c r="AB8" s="76" t="s">
        <v>358</v>
      </c>
      <c r="AC8" s="76" t="s">
        <v>359</v>
      </c>
      <c r="AD8" s="76" t="s">
        <v>360</v>
      </c>
      <c r="AE8" s="76" t="s">
        <v>361</v>
      </c>
      <c r="AF8" s="76" t="s">
        <v>357</v>
      </c>
      <c r="AG8" s="84"/>
      <c r="AH8" s="84"/>
      <c r="AI8" s="84"/>
      <c r="AJ8" s="84"/>
      <c r="AK8" s="84"/>
      <c r="AL8" s="84"/>
    </row>
    <row r="9" spans="1:38" ht="85.5" customHeight="1" x14ac:dyDescent="0.2">
      <c r="A9" s="85" t="str">
        <f>'2 CONTEXTO E IDENTIFICACIÓN'!A9</f>
        <v>R1</v>
      </c>
      <c r="B9" s="86" t="str">
        <f>+'2 CONTEXTO E IDENTIFICACIÓN'!J9</f>
        <v>Posibilidad de afectación económica por  incumplir con los lineamientos emitidos por Colombia Compra Eficiente frente a la identificacion de riesgos en un proceso, a causa de no contemplar todos los aspectos que pueden afectar la ejecución de un contrato.</v>
      </c>
      <c r="C9" s="115">
        <f>+'5 VALORACIÓN CONTROL PROBAB.'!V8</f>
        <v>0.36</v>
      </c>
      <c r="D9" s="87">
        <f>+'5 VALORACIÓN CONTROL IMPACTO'!V8</f>
        <v>0.8</v>
      </c>
      <c r="E9" s="87" t="str">
        <f t="shared" ref="E9:E28" si="0">+IF(C9=0,"",IF(C9&lt;=$R$13,$S$13,IF(C9&lt;=$R$12,$S$12,IF(C9&lt;=$R$11,$S$11,IF(C9&lt;=$R$10,$S$10,IF(C9&lt;=$R$9,$S$9,""))))))</f>
        <v>Baja</v>
      </c>
      <c r="F9" s="87" t="str">
        <f t="shared" ref="F9:F28" si="1">+IF(D9=0,"",IF(D9&lt;=$T$7,$T$8,IF(D9&lt;=$U$7,$U$8,IF(D9&lt;=$V$7,$V$8,IF(D9&lt;=$W$7,$W$8,IF(D9&lt;=$X$7,$X$8,""))))))</f>
        <v>Mayor</v>
      </c>
      <c r="G9" s="363" t="str">
        <f t="shared" ref="G9:G28" si="2">+IF(E9=$S$9,IF(F9=$T$8,$T$9,IF(F9=$U$8,$U$9,IF(F9=$V$8,$V$9,IF(F9=$W$8,$W$9,IF(F9=$X$8,$X$9))))),IF(E9=$S$10,IF(F9=$T$8,$T$10,IF(F9=$U$8,$U$10,IF(F9=$V$8,$V$10,IF(F9=$W$8,$W$10,IF(F9=$X$8,$X$10))))),IF(E9=$S$11,IF(F9=$T$8,$T$11,IF(F9=$U$8,$U$11,IF(F9=$V$8,$V$11,IF(F9=$W$8,$W$11,IF(F9=$X$8,$X$11))))),IF(E9=$S$12,IF(F9=$T$8,$T$12,IF(F9=$U$8,$U$12,IF(F9=$V$8,$V$12,IF(F9=$W$8,$W$12,IF(F9=$X$8,$X$12))))),IF(E9=$S$13,IF(F9=$T$8,$T$13,IF(F9=$U$8,$U$13,IF(F9=$V$8,$V$13,IF(F9=$W$8,$W$13,IF(F9=$X$8,$X$13))))),"")))))</f>
        <v>Alto</v>
      </c>
      <c r="H9" s="88"/>
      <c r="I9" s="519" t="s">
        <v>106</v>
      </c>
      <c r="J9" s="79" t="s">
        <v>248</v>
      </c>
      <c r="K9" s="89" t="str">
        <f>+IF(AND(E9=$S$9,F9=$T$8),A9,"")&amp;" "&amp;IF(AND(E10=$S$9,F10=$T$8),A10,"")&amp;" "&amp;IF(AND(E11=$S$9,F11=$T$8),A11,"")&amp;" "&amp;IF(AND(E12=$S$9,F12=$T$8),A12,"")&amp;" "&amp;IF(AND(E13=$S$9,F13=$T$8),A13,"")&amp;" "&amp;IF(AND(E14=$S$9,F14=$T$8),A14,"")&amp;" "&amp;IF(AND(E15=$S$9,F15=$T$8),A15,"")&amp;" "&amp;IF(AND(E16=$S$9,F16=$T$8),A16,"")&amp;" "&amp;IF(AND(E17=$S$9,F17=$T$8),A17,"")&amp;" "&amp;IF(AND(E18=$S$9,F18=$T$8),A18,"")&amp;" "&amp;IF(AND(E19=$S$9,F19=$T$8),A19,"")&amp;" "&amp;IF(AND(E20=$S$9,F20=$T$8),A20,"")&amp;" "&amp;IF(AND(E21=$S$9,F21=$T$8),A21,"")&amp;" "&amp;IF(AND(E22=$S$9,F22=$T$8),A22,"")&amp;" "&amp;IF(AND(E23=$S$9,F23=$T$8),A23,"")&amp;" "&amp;IF(AND(E24=$S$9,F24=$T$8),A24,"")&amp;" "&amp;IF(AND(E25=$S$9,F25=$T$8),A25,"")&amp;" "&amp;IF(AND(E26=$S$9,F26=$T$8),A26,"")&amp;" "&amp;IF(AND(E27=$S$9,F27=$T$8),A27,"")&amp;" "&amp;IF(AND(E28=$S$9,F28=$T$8),A28,"")</f>
        <v xml:space="preserve">                   </v>
      </c>
      <c r="L9" s="89" t="str">
        <f>+IF(AND(E9=$S$9,F9=$U$8),A9,"")&amp;" "&amp;IF(AND(E10=$S$9,F10=$U$8),A10,"")&amp;" "&amp;IF(AND(E11=$S$9,F11=$U$8),A11,"")&amp;" "&amp;IF(AND(E12=$S$9,F12=$U$8),A12,"")&amp;" "&amp;IF(AND(E13=$S$9,F13=$U$8),A13,"")&amp;" "&amp;IF(AND(E14=$S$9,F14=$U$8),A14,"")&amp;" "&amp;IF(AND(E15=$S$9,F15=$U$8),A15,"")&amp;" "&amp;IF(AND(E16=$S$9,F16=$U$8),A16,"")&amp;" "&amp;IF(AND(E17=$S$9,F17=$U$8),A17,"")&amp;" "&amp;IF(AND(E18=$S$9,F18=$U$8),A18,"")&amp;" "&amp;IF(AND(E19=$S$9,F19=$U$8),A19,"")&amp;" "&amp;IF(AND(E20=$S$9,F20=$U$8),A20,"")&amp;" "&amp;IF(AND(E21=$S$9,F21=$U$8),A21,"")&amp;" "&amp;IF(AND(E22=$S$9,F22=$U$8),A22,"")&amp;" "&amp;IF(AND(E23=$S$9,F23=$U$8),A23,"")&amp;" "&amp;IF(AND(E24=$S$9,F24=$U$8),A24,"")&amp;" "&amp;IF(AND(E25=$S$9,F25=$U$8),A25,"")&amp;" "&amp;IF(AND(E26=$S$9,F26=$U$8),A26,"")&amp;" "&amp;IF(AND(E27=$S$9,F27=$U$8),A27,"")&amp;" "&amp;IF(AND(E28=$S$9,F28=$U$8),A28,"")</f>
        <v xml:space="preserve">                   </v>
      </c>
      <c r="M9" s="89" t="str">
        <f>+IF(AND(E9=$S$9,F9=$V$8),A9,"")&amp;" "&amp;IF(AND(E10=$S$9,F10=$V$8),A10,"")&amp;" "&amp;IF(AND(E11=$S$9,F11=$V$8),A11,"")&amp;" "&amp;IF(AND(E12=$S$9,F12=$V$8),A12,"")&amp;" "&amp;IF(AND(E13=$S$9,F13=$V$8),A13,"")&amp;" "&amp;IF(AND(E14=$S$9,F14=$V$8),A14,"")&amp;" "&amp;IF(AND(E15=$S$9,F15=$V$8),A15,"")&amp;" "&amp;IF(AND(E16=$S$9,F16=$V$8),A16,"")&amp;" "&amp;IF(AND(E17=$S$9,F17=$V$8),A17,"")&amp;" "&amp;IF(AND(E18=$S$9,F18=$V$8),A18,"")&amp;" "&amp;IF(AND(E19=$S$9,F19=$V$8),A19,"")&amp;" "&amp;IF(AND(E20=$S$9,F20=$V$8),A20,"")&amp;" "&amp;IF(AND(E21=$S$9,F21=$V$8),A21,"")&amp;" "&amp;IF(AND(E22=$S$9,F22=$V$8),A22,"")&amp;" "&amp;IF(AND(E23=$S$9,F23=$V$8),A23,"")&amp;" "&amp;IF(AND(E24=$S$9,F24=$V$8),A24,"")&amp;" "&amp;IF(AND(E25=$S$9,F25=$V$8),A25,"")&amp;" "&amp;IF(AND(E26=$S$9,F26=$V$8),A26,"")&amp;" "&amp;IF(AND(E27=$S$9,F27=$V$8),A27,"")&amp;" "&amp;IF(AND(E28=$S$9,F28=$V$8),A28,"")</f>
        <v xml:space="preserve">                   </v>
      </c>
      <c r="N9" s="89" t="str">
        <f>+IF(AND(E9=$S$9,F9=$W$8),A9,"")&amp;" "&amp;IF(AND(E10=$S$9,F10=$W$8),A10,"")&amp;" "&amp;IF(AND(E11=$S$9,F11=$W$8),A11,"")&amp;" "&amp;IF(AND(E12=$S$9,F12=$W$8),A12,"")&amp;" "&amp;IF(AND(E13=$S$9,F13=$W$8),A13,"")&amp;" "&amp;IF(AND(E14=$S$9,F14=$W$8),A14,"")&amp;" "&amp;IF(AND(E15=$S$9,F15=$W$8),A15,"")&amp;" "&amp;IF(AND(E16=$S$9,F16=$W$8),A16,"")&amp;" "&amp;IF(AND(E17=$S$9,F17=$W$8),A17,"")&amp;" "&amp;IF(AND(E18=$S$9,F18=$W$8),A18,"")&amp;" "&amp;IF(AND(E19=$S$9,F19=$W$8),A19,"")&amp;" "&amp;IF(AND(E20=$S$9,F20=$W$8),A20,"")&amp;" "&amp;IF(AND(E21=$S$9,F21=$W$8),A21,"")&amp;" "&amp;IF(AND(E22=$S$9,F22=$W$8),A22,"")&amp;" "&amp;IF(AND(E23=$S$9,F23=$W$8),A23,"")&amp;" "&amp;IF(AND(E24=$S$9,F24=$W$8),A24,"")&amp;" "&amp;IF(AND(E25=$S$9,F25=$W$8),A25,"")&amp;" "&amp;IF(AND(E26=$S$9,F26=$W$8),A26,"")&amp;" "&amp;IF(AND(E27=$S$9,F27=$W$8),A27,"")&amp;" "&amp;IF(AND(E28=$S$9,F28=$W$8),A28,"")</f>
        <v xml:space="preserve">                   </v>
      </c>
      <c r="O9" s="90" t="str">
        <f>+IF(AND(E9=$S$9,F9=$X$8),A9,"")&amp;" "&amp;IF(AND(E10=$S$9,F10=$X$8),A10,"")&amp;" "&amp;IF(AND(E11=$S$9,F11=$X$8),A11,"")&amp;" "&amp;IF(AND(E12=$S$9,F12=$X$8),A12,"")&amp;" "&amp;IF(AND(E13=$S$9,F13=$X$8),A13,"")&amp;" "&amp;IF(AND(E14=$S$9,F14=$X$8),A14,"")&amp;" "&amp;IF(AND(E15=$S$9,F15=$X$8),A15,"")&amp;" "&amp;IF(AND(E16=$S$9,F16=$X$8),A16,"")&amp;" "&amp;IF(AND(E17=$S$9,F17=$X$8),A17,"")&amp;" "&amp;IF(AND(E18=$S$9,F18=$X$8),A18,"")&amp;" "&amp;IF(AND(E19=$S$9,F19=$X$8),A19,"")&amp;" "&amp;IF(AND(E20=$S$9,F20=$X$8),A20,"")&amp;" "&amp;IF(AND(E21=$S$9,F21=$X$8),A21,"")&amp;" "&amp;IF(AND(E22=$S$9,F22=$X$8),A22,"")&amp;" "&amp;IF(AND(E23=$S$9,F23=$X$8),A23,"")&amp;" "&amp;IF(AND(E24=$S$9,F24=$X$8),A24,"")&amp;" "&amp;IF(AND(E25=$S$9,F25=$X$8),A25,"")&amp;" "&amp;IF(AND(E26=$S$9,F26=$X$8),A26,"")&amp;" "&amp;IF(AND(E27=$S$9,F27=$X$8),A27,"")&amp;" "&amp;IF(AND(E28=$S$9,F28=$X$8),A28,"")</f>
        <v xml:space="preserve">                   </v>
      </c>
      <c r="P9" s="88"/>
      <c r="Q9" s="589" t="s">
        <v>106</v>
      </c>
      <c r="R9" s="91">
        <v>1</v>
      </c>
      <c r="S9" s="82" t="s">
        <v>248</v>
      </c>
      <c r="T9" s="89" t="s">
        <v>257</v>
      </c>
      <c r="U9" s="89" t="s">
        <v>257</v>
      </c>
      <c r="V9" s="89" t="s">
        <v>257</v>
      </c>
      <c r="W9" s="89" t="s">
        <v>257</v>
      </c>
      <c r="X9" s="354" t="s">
        <v>258</v>
      </c>
      <c r="Y9" s="364" t="s">
        <v>107</v>
      </c>
      <c r="Z9" s="363" t="s">
        <v>404</v>
      </c>
      <c r="AA9" s="363" t="s">
        <v>405</v>
      </c>
      <c r="AB9" s="363" t="s">
        <v>406</v>
      </c>
      <c r="AC9" s="388">
        <v>46203</v>
      </c>
      <c r="AD9" s="389" t="s">
        <v>407</v>
      </c>
      <c r="AE9" s="389" t="s">
        <v>408</v>
      </c>
      <c r="AF9" s="358" t="s">
        <v>409</v>
      </c>
      <c r="AG9" s="92"/>
      <c r="AH9" s="92"/>
      <c r="AI9" s="92"/>
      <c r="AJ9" s="92"/>
      <c r="AK9" s="84"/>
      <c r="AL9" s="84"/>
    </row>
    <row r="10" spans="1:38" ht="93" customHeight="1" x14ac:dyDescent="0.2">
      <c r="A10" s="85" t="str">
        <f>'2 CONTEXTO E IDENTIFICACIÓN'!A10</f>
        <v>R2</v>
      </c>
      <c r="B10" s="86" t="str">
        <f>+'2 CONTEXTO E IDENTIFICACIÓN'!J10</f>
        <v>Posibilidad de afectación reputacional por Hallazgo o no conformidad de ente regulador o de la OCI,  a causa de  ausencia o retraso en la publicacion en la plataforma SECOP de documentos de los procesos selectivos a excepcion de; Acuerdo marco, Bolsa mercantil y compras por grandes superficies.</v>
      </c>
      <c r="C10" s="115">
        <f>'5 VALORACIÓN CONTROL PROBAB.'!V14</f>
        <v>0.36</v>
      </c>
      <c r="D10" s="87">
        <f>+'5 VALORACIÓN CONTROL IMPACTO'!V14</f>
        <v>0.8</v>
      </c>
      <c r="E10" s="87" t="str">
        <f t="shared" si="0"/>
        <v>Baja</v>
      </c>
      <c r="F10" s="87" t="str">
        <f t="shared" si="1"/>
        <v>Mayor</v>
      </c>
      <c r="G10" s="363" t="str">
        <f t="shared" si="2"/>
        <v>Alto</v>
      </c>
      <c r="H10" s="88"/>
      <c r="I10" s="519"/>
      <c r="J10" s="79" t="s">
        <v>244</v>
      </c>
      <c r="K10" s="93" t="str">
        <f>+IF(AND(E9=$S$10,F9=$T$8),A9,"")&amp;" "&amp;IF(AND(E10=$S$10,F10=$T$8),A10,"")&amp;" "&amp;IF(AND(E11=$S$10,F11=$T$8),A11,"")&amp;" "&amp;IF(AND(E12=$S$10,F12=$T$8),A12,"")&amp;" "&amp;IF(AND(E13=$S$10,F13=$T$8),A13,"")&amp;" "&amp;IF(AND(E14=$S$10,F14=$T$8),A14,"")&amp;" "&amp;IF(AND(E15=$S$10,F15=$T$8),A15,"")&amp;" "&amp;IF(AND(E16=$S$10,F16=$T$8),A16,"")&amp;" "&amp;IF(AND(E17=$S$10,F17=$T$8),A17,"")&amp;" "&amp;IF(AND(E18=$S$10,F18=$T$8),A18,"")&amp;" "&amp;IF(AND(E19=$S$10,F19=$T$8),A19,"")&amp;" "&amp;IF(AND(E20=$S$10,F20=$T$8),A20,"")&amp;" "&amp;IF(AND(E21=$S$10,F21=$T$8),A21,"")&amp;" "&amp;IF(AND(E22=$S$10,F22=$T$8),A22,"")&amp;" "&amp;IF(AND(E23=$S$10,F23=$T$8),A23,"")&amp;" "&amp;IF(AND(E24=$S$10,F24=$T$8),A24,"")&amp;" "&amp;IF(AND(E25=$S$10,F25=$T$8),A25,"")&amp;" "&amp;IF(AND(E26=$S$10,F26=$T$8),A26,"")&amp;" "&amp;IF(AND(E27=$S$10,F27=$T$8),A27,"")&amp;" "&amp;IF(AND(E28=$S$10,F28=$T$8),A28,"")</f>
        <v xml:space="preserve">                   </v>
      </c>
      <c r="L10" s="93" t="str">
        <f>+IF(AND(E9=$S$10,F9=$U$8),A9,"")&amp;" "&amp;IF(AND(E10=$S$10,F10=$U$8),A10,"")&amp;" "&amp;IF(AND(E11=$S$10,F11=$U$8),A11,"")&amp;" "&amp;IF(AND(E12=$S$10,F12=$U$8),A12,"")&amp;" "&amp;IF(AND(E13=$S$10,F13=$U$8),A13,"")&amp;" "&amp;IF(AND(E14=$S$10,F14=$U$8),A14,"")&amp;" "&amp;IF(AND(E15=$S$10,F15=$U$8),A15,"")&amp;" "&amp;IF(AND(E16=$S$10,F16=$U$8),A16,"")&amp;" "&amp;IF(AND(E17=$S$10,F17=$U$8),A17,"")&amp;" "&amp;IF(AND(E18=$S$10,F18=$U$8),A18,"")&amp;" "&amp;IF(AND(E19=$S$10,F19=$U$8),A19,"")&amp;" "&amp;IF(AND(E20=$S$10,F20=$U$8),A20,"")&amp;" "&amp;IF(AND(E21=$S$10,F21=$U$8),A21,"")&amp;" "&amp;IF(AND(E22=$S$10,F22=$U$8),A22,"")&amp;" "&amp;IF(AND(E23=$S$10,F23=$U$8),A23,"")&amp;" "&amp;IF(AND(E24=$S$10,F24=$U$8),A24,"")&amp;" "&amp;IF(AND(E25=$S$10,F25=$U$8),A25,"")&amp;" "&amp;IF(AND(E26=$S$10,F26=$U$8),A26,"")&amp;" "&amp;IF(AND(E27=$S$10,F27=$U$8),A27,"")&amp;" "&amp;IF(AND(E28=$S$10,F28=$U$8),A28,"")</f>
        <v xml:space="preserve">                   </v>
      </c>
      <c r="M10" s="89" t="str">
        <f>+IF(AND(E9=$S$10,F9=$V$8),A9,"")&amp;" "&amp;IF(AND(E10=$S$10,F10=$V$8),A10,"")&amp;" "&amp;IF(AND(E11=$S$10,F11=$V$8),A11,"")&amp;" "&amp;IF(AND(E12=$S$10,F12=$V$8),A12,"")&amp;" "&amp;IF(AND(E13=$S$10,F13=$V$8),A13,"")&amp;" "&amp;IF(AND(E14=$S$10,F14=$V$8),A14,"")&amp;" "&amp;IF(AND(E15=$S$10,F15=$V$8),A15,"")&amp;" "&amp;IF(AND(E16=$S$10,F16=$V$8),A16,"")&amp;" "&amp;IF(AND(E17=$S$10,F17=$V$8),A17,"")&amp;" "&amp;IF(AND(E18=$S$10,F18=$V$8),A18,"")&amp;" "&amp;IF(AND(E19=$S$10,F19=$V$8),A19,"")&amp;" "&amp;IF(AND(E20=$S$10,F20=$V$8),A20,"")&amp;" "&amp;IF(AND(E21=$S$10,F21=$V$8),A21,"")&amp;" "&amp;IF(AND(E22=$S$10,F22=$V$8),A22,"")&amp;" "&amp;IF(AND(E23=$S$10,F23=$V$8),A23,"")&amp;" "&amp;IF(AND(E24=$S$10,F24=$V$8),A24,"")&amp;" "&amp;IF(AND(E25=$S$10,F25=$V$8),A25,"")&amp;" "&amp;IF(AND(E26=$S$10,F26=$V$8),A26,"")&amp;" "&amp;IF(AND(E27=$S$10,F27=$V$8),A27,"")&amp;" "&amp;IF(AND(E28=$S$10,F28=$V$8),A28,"")</f>
        <v xml:space="preserve">                   </v>
      </c>
      <c r="N10" s="89" t="str">
        <f>+IF(AND(E9=$S$10,F9=$W$8),A9,"")&amp;" "&amp;IF(AND(E10=$S$10,F10=$W$8),A10,"")&amp;" "&amp;IF(AND(E11=$S$10,F11=$W$8),A11,"")&amp;" "&amp;IF(AND(E12=$S$10,F12=$W$8),A12,"")&amp;" "&amp;IF(AND(E13=$S$10,F13=$W$8),A13,"")&amp;" "&amp;IF(AND(E14=$S$10,F14=$W$8),A14,"")&amp;" "&amp;IF(AND(E15=$S$10,F15=$W$8),A15,"")&amp;" "&amp;IF(AND(E16=$S$10,F16=$W$8),A16,"")&amp;" "&amp;IF(AND(E17=$S$10,F17=$W$8),A17,"")&amp;" "&amp;IF(AND(E18=$S$10,F18=$W$8),A18,"")&amp;" "&amp;IF(AND(E19=$S$10,F19=$W$8),A19,"")&amp;" "&amp;IF(AND(E20=$S$10,F20=$W$8),A20,"")&amp;" "&amp;IF(AND(E21=$S$10,F21=$W$8),A21,"")&amp;" "&amp;IF(AND(E22=$S$10,F22=$W$8),A22,"")&amp;" "&amp;IF(AND(E23=$S$10,F23=$W$8),A23,"")&amp;" "&amp;IF(AND(E24=$S$10,F24=$W$8),A24,"")&amp;" "&amp;IF(AND(E25=$S$10,F25=$W$8),A25,"")&amp;" "&amp;IF(AND(E26=$S$10,F26=$W$8),A26,"")&amp;" "&amp;IF(AND(E27=$S$10,F27=$W$8),A27,"")&amp;" "&amp;IF(AND(E28=$S$10,F28=$W$8),A28,"")</f>
        <v xml:space="preserve">                   </v>
      </c>
      <c r="O10" s="90" t="str">
        <f>+IF(AND(E9=$S$10,F9=$X$8),A9,"")&amp;" "&amp;IF(AND(E10=$S$10,F10=$X$8),A10,"")&amp;" "&amp;IF(AND(E11=$S$10,F11=$X$8),A11,"")&amp;" "&amp;IF(AND(E12=$S$10,F12=$X$8),A12,"")&amp;" "&amp;IF(AND(E13=$S$10,F13=$X$8),A13,"")&amp;" "&amp;IF(AND(E14=$S$10,F14=$X$8),A14,"")&amp;" "&amp;IF(AND(E15=$S$10,F15=$X$8),A15,"")&amp;" "&amp;IF(AND(E16=$S$10,F16=$X$8),A16,"")&amp;" "&amp;IF(AND(E17=$S$10,F17=$X$8),A17,"")&amp;" "&amp;IF(AND(E18=$S$10,F18=$X$8),A18,"")&amp;" "&amp;IF(AND(E19=$S$10,F19=$X$8),A19,"")&amp;" "&amp;IF(AND(E20=$S$10,F20=$X$8),A20,"")&amp;" "&amp;IF(AND(E21=$S$10,F21=$X$8),A21,"")&amp;" "&amp;IF(AND(E22=$S$10,F22=$X$8),A22,"")&amp;" "&amp;IF(AND(E23=$S$10,F23=$X$8),A23,"")&amp;" "&amp;IF(AND(E24=$S$10,F24=$X$8),A24,"")&amp;" "&amp;IF(AND(E25=$S$10,F25=$X$8),A25,"")&amp;" "&amp;IF(AND(E26=$S$10,F26=$X$8),A26,"")&amp;" "&amp;IF(AND(E27=$S$10,F27=$X$8),A27,"")&amp;" "&amp;IF(AND(E28=$S$10,F28=$X$8),A28,"")</f>
        <v xml:space="preserve">                   </v>
      </c>
      <c r="P10" s="88"/>
      <c r="Q10" s="590"/>
      <c r="R10" s="91">
        <v>0.8</v>
      </c>
      <c r="S10" s="82" t="s">
        <v>244</v>
      </c>
      <c r="T10" s="93" t="s">
        <v>242</v>
      </c>
      <c r="U10" s="93" t="s">
        <v>242</v>
      </c>
      <c r="V10" s="89" t="s">
        <v>257</v>
      </c>
      <c r="W10" s="89" t="s">
        <v>257</v>
      </c>
      <c r="X10" s="354" t="s">
        <v>258</v>
      </c>
      <c r="Y10" s="364" t="s">
        <v>107</v>
      </c>
      <c r="Z10" s="363" t="s">
        <v>413</v>
      </c>
      <c r="AA10" s="363" t="s">
        <v>405</v>
      </c>
      <c r="AB10" s="363" t="s">
        <v>406</v>
      </c>
      <c r="AC10" s="388">
        <v>46203</v>
      </c>
      <c r="AD10" s="389" t="s">
        <v>414</v>
      </c>
      <c r="AE10" s="389" t="s">
        <v>415</v>
      </c>
      <c r="AF10" s="358" t="s">
        <v>409</v>
      </c>
      <c r="AG10" s="92"/>
      <c r="AH10" s="92"/>
      <c r="AI10" s="92"/>
      <c r="AJ10" s="92"/>
      <c r="AK10" s="84"/>
      <c r="AL10" s="84"/>
    </row>
    <row r="11" spans="1:38" ht="93" customHeight="1" x14ac:dyDescent="0.2">
      <c r="A11" s="85" t="str">
        <f>'2 CONTEXTO E IDENTIFICACIÓN'!A11</f>
        <v>R3</v>
      </c>
      <c r="B11" s="86" t="str">
        <f>+'2 CONTEXTO E IDENTIFICACIÓN'!J11</f>
        <v>Posibilidad de afectación reputacional por Hallazgo o no conformidad del ente regulador o de la OCI,  a causa de la inadecuada identificación y justificación de la necesidad de contratación de servicios profesionales y de apoyo a la gestión.</v>
      </c>
      <c r="C11" s="115">
        <f>'5 VALORACIÓN CONTROL PROBAB.'!V20</f>
        <v>0.21</v>
      </c>
      <c r="D11" s="87">
        <f>+'5 VALORACIÓN CONTROL IMPACTO'!V20</f>
        <v>0.8</v>
      </c>
      <c r="E11" s="87" t="str">
        <f t="shared" si="0"/>
        <v>Baja</v>
      </c>
      <c r="F11" s="87" t="str">
        <f t="shared" si="1"/>
        <v>Mayor</v>
      </c>
      <c r="G11" s="363" t="str">
        <f t="shared" si="2"/>
        <v>Alto</v>
      </c>
      <c r="H11" s="88"/>
      <c r="I11" s="519"/>
      <c r="J11" s="79" t="s">
        <v>240</v>
      </c>
      <c r="K11" s="93" t="str">
        <f>+IF(AND(E9=$S$11,F9=$T$8),A9,"")&amp;" "&amp;IF(AND(E10=$S$11,F10=$T$8),A10,"")&amp;" "&amp;IF(AND(E11=$S$11,F11=$T$8),A11,"")&amp;" "&amp;IF(AND(E12=$S$11,F12=$T$8),A12,"")&amp;" "&amp;IF(AND(E13=$S$11,F13=$T$8),A13,"")&amp;" "&amp;IF(AND(E14=$S$11,F14=$T$8),A14,"")&amp;" "&amp;IF(AND(E15=$S$11,F15=$T$8),A15,"")&amp;" "&amp;IF(AND(E16=$S$11,F16=$T$8),A16,"")&amp;" "&amp;IF(AND(E17=$S$11,F17=$T$8),A17,"")&amp;" "&amp;IF(AND(E18=$S$11,F18=$T$8),A18,"")&amp;" "&amp;IF(AND(E19=$S$11,F19=$T$8),A19,"")&amp;" "&amp;IF(AND(E20=$S$11,F20=$T$8),A20,"")&amp;" "&amp;IF(AND(E21=$S$11,F21=$T$8),A21,"")&amp;" "&amp;IF(AND(E22=$S$11,F22=$T$8),A22,"")&amp;" "&amp;IF(AND(E23=$S$11,F23=$T$8),A23,"")&amp;" "&amp;IF(AND(E24=$S$11,F24=$T$8),A24,"")&amp;" "&amp;IF(AND(E25=$S$11,F25=$T$8),A25,"")&amp;" "&amp;IF(AND(E26=$S$11,F26=$T$8),A26,"")&amp;" "&amp;IF(AND(E27=$S$11,F27=$T$8),A27,"")&amp;" "&amp;IF(AND(E28=$S$11,F28=$T$8),A28,"")</f>
        <v xml:space="preserve">                   </v>
      </c>
      <c r="L11" s="93" t="str">
        <f>+IF(AND(E9=$S$11,F9=$U$8),A9,"")&amp;" "&amp;IF(AND(E10=$S$11,F10=$U$8),A10,"")&amp;" "&amp;IF(AND(E11=$S$11,F11=$U$8),A11,"")&amp;" "&amp;IF(AND(E12=$S$11,F12=$U$8),A12,"")&amp;" "&amp;IF(AND(E13=$S$11,F13=$U$8),A13,"")&amp;" "&amp;IF(AND(E14=$S$11,F14=$U$8),A14,"")&amp;" "&amp;IF(AND(E15=$S$11,F15=$U$8),A15,"")&amp;" "&amp;IF(AND(E16=$S$11,F16=$U$8),A16,"")&amp;" "&amp;IF(AND(E17=$S$11,F17=$U$8),A17,"")&amp;" "&amp;IF(AND(E18=$S$11,F18=$U$8),A18,"")&amp;" "&amp;IF(AND(E19=$S$11,F19=$U$8),A19,"")&amp;" "&amp;IF(AND(E20=$S$11,F20=$U$8),A20,"")&amp;" "&amp;IF(AND(E21=$S$11,F21=$U$8),A21,"")&amp;" "&amp;IF(AND(E22=$S$11,F22=$U$8),A22,"")&amp;" "&amp;IF(AND(E23=$S$11,F23=$U$8),A23,"")&amp;" "&amp;IF(AND(E24=$S$11,F24=$U$8),A24,"")&amp;" "&amp;IF(AND(E25=$S$11,F25=$U$8),A25,"")&amp;" "&amp;IF(AND(E26=$S$11,F26=$U$8),A26,"")&amp;" "&amp;IF(AND(E27=$S$11,F27=$U$8),A27,"")&amp;" "&amp;IF(AND(E28=$S$11,F28=$U$8),A28,"")</f>
        <v xml:space="preserve">                   </v>
      </c>
      <c r="M11" s="93" t="str">
        <f>+IF(AND(E9=$S$11,F9=$V$8),A9,"")&amp;" "&amp;IF(AND(E10=$S$11,F10=$V$8),A10,"")&amp;" "&amp;IF(AND(E11=$S$11,F11=$V$8),A11,"")&amp;" "&amp;IF(AND(E12=$S$11,F12=$V$8),A12,"")&amp;" "&amp;IF(AND(E13=$S$11,F13=$V$8),A13,"")&amp;" "&amp;IF(AND(E14=$S$11,F14=$V$8),A14,"")&amp;" "&amp;IF(AND(E15=$S$11,F15=$V$8),A15,"")&amp;" "&amp;IF(AND(E16=$S$11,F16=$V$8),A16,"")&amp;" "&amp;IF(AND(E17=$S$11,F17=$V$8),A17,"")&amp;" "&amp;IF(AND(E18=$S$11,F18=$V$8),A18,"")&amp;" "&amp;IF(AND(E19=$S$11,F19=$V$8),A19,"")&amp;" "&amp;IF(AND(E20=$S$11,F20=$V$8),A20,"")&amp;" "&amp;IF(AND(E21=$S$11,F21=$V$8),A21,"")&amp;" "&amp;IF(AND(E22=$S$11,F22=$V$8),A22,"")&amp;" "&amp;IF(AND(E23=$S$11,F23=$V$8),A23,"")&amp;" "&amp;IF(AND(E24=$S$11,F24=$V$8),A24,"")&amp;" "&amp;IF(AND(E25=$S$11,F25=$V$8),A25,"")&amp;" "&amp;IF(AND(E26=$S$11,F26=$V$8),A26,"")&amp;" "&amp;IF(AND(E27=$S$11,F27=$V$8),A27,"")&amp;" "&amp;IF(AND(E28=$S$11,F28=$V$8),A28,"")</f>
        <v xml:space="preserve">                   </v>
      </c>
      <c r="N11" s="89" t="str">
        <f>+IF(AND(E9=$S$11,F9=$W$8),A9,"")&amp;" "&amp;IF(AND(E10=$S$11,F10=$W$8),A10,"")&amp;" "&amp;IF(AND(E11=$S$11,F11=$W$8),A11,"")&amp;" "&amp;IF(AND(E12=$S$11,F12=$W$8),A12,"")&amp;" "&amp;IF(AND(E13=$S$11,F13=$W$8),A13,"")&amp;" "&amp;IF(AND(E14=$S$11,F14=$W$8),A14,"")&amp;" "&amp;IF(AND(E15=$S$11,F15=$W$8),A15,"")&amp;" "&amp;IF(AND(E16=$S$11,F16=$W$8),A16,"")&amp;" "&amp;IF(AND(E17=$S$11,F17=$W$8),A17,"")&amp;" "&amp;IF(AND(E18=$S$11,F18=$W$8),A18,"")&amp;" "&amp;IF(AND(E19=$S$11,F19=$W$8),A19,"")&amp;" "&amp;IF(AND(E20=$S$11,F20=$W$8),A20,"")&amp;" "&amp;IF(AND(E21=$S$11,F21=$W$8),A21,"")&amp;" "&amp;IF(AND(E22=$S$11,F22=$W$8),A22,"")&amp;" "&amp;IF(AND(E23=$S$11,F23=$W$8),A23,"")&amp;" "&amp;IF(AND(E24=$S$11,F24=$W$8),A24,"")&amp;" "&amp;IF(AND(E25=$S$11,F25=$W$8),A25,"")&amp;" "&amp;IF(AND(E26=$S$11,F26=$W$8),A26,"")&amp;" "&amp;IF(AND(E27=$S$11,F27=$W$8),A27,"")&amp;" "&amp;IF(AND(E28=$S$11,F28=$W$8),A28,"")</f>
        <v xml:space="preserve">                   </v>
      </c>
      <c r="O11" s="90" t="str">
        <f>+IF(AND(E9=$S$11,F9=$X$8),A9,"")&amp;" "&amp;IF(AND(E10=$S$11,F10=$X$8),A10,"")&amp;" "&amp;IF(AND(E11=$S$11,F11=$X$8),A11,"")&amp;" "&amp;IF(AND(E12=$S$11,F12=$X$8),A12,"")&amp;" "&amp;IF(AND(E13=$S$11,F13=$X$8),A13,"")&amp;" "&amp;IF(AND(E14=$S$11,F14=$X$8),A14,"")&amp;" "&amp;IF(AND(E15=$S$11,F15=$X$8),A15,"")&amp;" "&amp;IF(AND(E16=$S$11,F16=$X$8),A16,"")&amp;" "&amp;IF(AND(E17=$S$11,F17=$X$8),A17,"")&amp;" "&amp;IF(AND(E18=$S$11,F18=$X$8),A18,"")&amp;" "&amp;IF(AND(E19=$S$11,F19=$X$8),A19,"")&amp;" "&amp;IF(AND(E20=$S$11,F20=$X$8),A20,"")&amp;" "&amp;IF(AND(E21=$S$11,F21=$X$8),A21,"")&amp;" "&amp;IF(AND(E22=$S$11,F22=$X$8),A22,"")&amp;" "&amp;IF(AND(E23=$S$11,F23=$X$8),A23,"")&amp;" "&amp;IF(AND(E24=$S$11,F24=$X$8),A24,"")&amp;" "&amp;IF(AND(E25=$S$11,F25=$X$8),A25,"")&amp;" "&amp;IF(AND(E26=$S$11,F26=$X$8),A26,"")&amp;" "&amp;IF(AND(E27=$S$11,F27=$X$8),A27,"")&amp;" "&amp;IF(AND(E28=$S$11,F28=$X$8),A28,"")</f>
        <v xml:space="preserve">                   </v>
      </c>
      <c r="P11" s="88"/>
      <c r="Q11" s="590"/>
      <c r="R11" s="91">
        <v>0.6</v>
      </c>
      <c r="S11" s="82" t="s">
        <v>240</v>
      </c>
      <c r="T11" s="93" t="s">
        <v>242</v>
      </c>
      <c r="U11" s="93" t="s">
        <v>242</v>
      </c>
      <c r="V11" s="93" t="s">
        <v>242</v>
      </c>
      <c r="W11" s="89" t="s">
        <v>257</v>
      </c>
      <c r="X11" s="354" t="s">
        <v>258</v>
      </c>
      <c r="Y11" s="364" t="s">
        <v>107</v>
      </c>
      <c r="Z11" s="363" t="s">
        <v>419</v>
      </c>
      <c r="AA11" s="363" t="s">
        <v>405</v>
      </c>
      <c r="AB11" s="363" t="s">
        <v>406</v>
      </c>
      <c r="AC11" s="388">
        <v>46203</v>
      </c>
      <c r="AD11" s="389" t="s">
        <v>420</v>
      </c>
      <c r="AE11" s="389" t="s">
        <v>421</v>
      </c>
      <c r="AF11" s="358" t="s">
        <v>409</v>
      </c>
      <c r="AG11" s="92"/>
      <c r="AH11" s="92"/>
      <c r="AI11" s="92"/>
      <c r="AJ11" s="96"/>
      <c r="AK11" s="84"/>
      <c r="AL11" s="84"/>
    </row>
    <row r="12" spans="1:38" ht="93" customHeight="1" x14ac:dyDescent="0.2">
      <c r="A12" s="85" t="str">
        <f>'2 CONTEXTO E IDENTIFICACIÓN'!A12</f>
        <v>R4</v>
      </c>
      <c r="B12" s="86" t="str">
        <f>+'2 CONTEXTO E IDENTIFICACIÓN'!J12</f>
        <v>Posibilidad de afectación económica por usar la entidad para dar apariencia de legalidad a los activos provenientes de actividades delictivas, para canalizar recursos hacia la realización de actividades terroristas o la proliferación de armas de destrucción masiva, a causa de fallas u omisiones en proceso de la debida diligencia.</v>
      </c>
      <c r="C12" s="115">
        <f>'5 VALORACIÓN CONTROL PROBAB.'!V26</f>
        <v>0.36</v>
      </c>
      <c r="D12" s="87">
        <f>+'5 VALORACIÓN CONTROL IMPACTO'!V26</f>
        <v>0.8</v>
      </c>
      <c r="E12" s="87" t="str">
        <f t="shared" si="0"/>
        <v>Baja</v>
      </c>
      <c r="F12" s="87" t="str">
        <f t="shared" si="1"/>
        <v>Mayor</v>
      </c>
      <c r="G12" s="363" t="str">
        <f t="shared" si="2"/>
        <v>Alto</v>
      </c>
      <c r="H12" s="88"/>
      <c r="I12" s="519"/>
      <c r="J12" s="79" t="s">
        <v>236</v>
      </c>
      <c r="K12" s="97" t="str">
        <f>+IF(AND(E9=$S$12,F9=$T$8),A9,"")&amp;" "&amp;IF(AND(E10=$S$12,F10=$T$8),A10,"")&amp;" "&amp;IF(AND(E11=$S$12,F11=$T$8),A11,"")&amp;" "&amp;IF(AND(E12=$S$12,F12=$T$8),A12,"")&amp;" "&amp;IF(AND(E13=$S$12,F13=$T$8),A13,"")&amp;" "&amp;IF(AND(E14=$S$12,F14=$T$8),A14,"")&amp;" "&amp;IF(AND(E15=$S$12,F15=$T$8),A15,"")&amp;" "&amp;IF(AND(E16=$S$12,F16=$T$8),A16,"")&amp;" "&amp;IF(AND(E17=$S$12,F17=$T$8),A17,"")&amp;" "&amp;IF(AND(E18=$S$12,F18=$T$8),A18,"")&amp;" "&amp;IF(AND(E19=$S$12,F19=$T$8),A19,"")&amp;" "&amp;IF(AND(E20=$S$12,F20=$T$8),A20,"")&amp;" "&amp;IF(AND(E21=$S$12,F21=$T$8),A21,"")&amp;" "&amp;IF(AND(E22=$S$12,F22=$T$8),A22,"")&amp;" "&amp;IF(AND(E23=$S$12,F23=$T$8),A23,"")&amp;" "&amp;IF(AND(E24=$S$12,F24=$T$8),A24,"")&amp;" "&amp;IF(AND(E25=$S$12,F25=$T$8),A25,"")&amp;" "&amp;IF(AND(E26=$S$12,F26=$T$8),A26,"")&amp;" "&amp;IF(AND(E27=$S$12,F27=$T$8),A27,"")&amp;" "&amp;IF(AND(E28=$S$12,F28=$T$8),A28,"")</f>
        <v xml:space="preserve">                   </v>
      </c>
      <c r="L12" s="93" t="str">
        <f>+IF(AND(E9=$S$12,F9=$U$8),A9,"")&amp;" "&amp;IF(AND(E10=$S$12,F10=$U$8),A10,"")&amp;" "&amp;IF(AND(E11=$S$12,F11=$U$8),A11,"")&amp;" "&amp;IF(AND(E12=$S$12,F12=$U$8),A12,"")&amp;" "&amp;IF(AND(E13=$S$12,F13=$U$8),A13,"")&amp;" "&amp;IF(AND(E14=$S$12,F14=$U$8),A14,"")&amp;" "&amp;IF(AND(E15=$S$12,F15=$U$8),A15,"")&amp;" "&amp;IF(AND(E16=$S$12,F16=$U$8),A16,"")&amp;" "&amp;IF(AND(E17=$S$12,F17=$U$8),A17,"")&amp;" "&amp;IF(AND(E18=$S$12,F18=$U$8),A18,"")&amp;" "&amp;IF(AND(E19=$S$12,F19=$U$8),A19,"")&amp;" "&amp;IF(AND(E20=$S$12,F20=$U$8),A20,"")&amp;" "&amp;IF(AND(E21=$S$12,F21=$U$8),A21,"")&amp;" "&amp;IF(AND(E22=$S$12,F22=$U$8),A22,"")&amp;" "&amp;IF(AND(E23=$S$12,F23=$U$8),A23,"")&amp;" "&amp;IF(AND(E24=$S$12,F24=$U$8),A24,"")&amp;" "&amp;IF(AND(E25=$S$12,F25=$U$8),A25,"")&amp;" "&amp;IF(AND(E26=$S$12,F26=$U$8),A26,"")&amp;" "&amp;IF(AND(E27=$S$12,F27=$U$8),A27,"")&amp;" "&amp;IF(AND(E28=$S$12,F28=$U$8),A28,"")</f>
        <v xml:space="preserve">                   </v>
      </c>
      <c r="M12" s="93" t="str">
        <f>+IF(AND(E9=$S$12,F9=$V$8),A9,"")&amp;" "&amp;IF(AND(E10=$S$12,F10=$V$8),A10,"")&amp;" "&amp;IF(AND(E11=$S$12,F11=$V$8),A11,"")&amp;" "&amp;IF(AND(E12=$S$12,F12=$V$8),A12,"")&amp;" "&amp;IF(AND(E13=$S$12,F13=$V$8),A13,"")&amp;" "&amp;IF(AND(E14=$S$12,F14=$V$8),A14,"")&amp;" "&amp;IF(AND(E15=$S$12,F15=$V$8),A15,"")&amp;" "&amp;IF(AND(E16=$S$12,F16=$V$8),A16,"")&amp;" "&amp;IF(AND(E17=$S$12,F17=$V$8),A17,"")&amp;" "&amp;IF(AND(E18=$S$12,F18=$V$8),A18,"")&amp;" "&amp;IF(AND(E19=$S$12,F19=$V$8),A19,"")&amp;" "&amp;IF(AND(E20=$S$12,F20=$V$8),A20,"")&amp;" "&amp;IF(AND(E21=$S$12,F21=$V$8),A21,"")&amp;" "&amp;IF(AND(E22=$S$12,F22=$V$8),A22,"")&amp;" "&amp;IF(AND(E23=$S$12,F23=$V$8),A23,"")&amp;" "&amp;IF(AND(E24=$S$12,F24=$V$8),A24,"")&amp;" "&amp;IF(AND(E25=$S$12,F25=$V$8),A25,"")&amp;" "&amp;IF(AND(E26=$S$12,F26=$V$8),A26,"")&amp;" "&amp;IF(AND(E27=$S$12,F27=$V$8),A27,"")&amp;" "&amp;IF(AND(E28=$S$12,F28=$V$8),A28,"")</f>
        <v xml:space="preserve">                   </v>
      </c>
      <c r="N12" s="89" t="str">
        <f>+IF(AND(E9=$S$12,F9=$W$8),A9,"")&amp;" "&amp;IF(AND(E10=$S$12,F10=$W$8),A10,"")&amp;" "&amp;IF(AND(E11=$S$12,F11=$W$8),A11,"")&amp;" "&amp;IF(AND(E12=$S$12,F12=$W$8),A12,"")&amp;" "&amp;IF(AND(E13=$S$12,F13=$W$8),A13,"")&amp;" "&amp;IF(AND(E14=$S$12,F14=$W$8),A14,"")&amp;" "&amp;IF(AND(E15=$S$12,F15=$W$8),A15,"")&amp;" "&amp;IF(AND(E16=$S$12,F16=$W$8),A16,"")&amp;" "&amp;IF(AND(E17=$S$12,F17=$W$8),A17,"")&amp;" "&amp;IF(AND(E18=$S$12,F18=$W$8),A18,"")&amp;" "&amp;IF(AND(E19=$S$12,F19=$W$8),A19,"")&amp;" "&amp;IF(AND(E20=$S$12,F20=$W$8),A20,"")&amp;" "&amp;IF(AND(E21=$S$12,F21=$W$8),A21,"")&amp;" "&amp;IF(AND(E22=$S$12,F22=$W$8),A22,"")&amp;" "&amp;IF(AND(E23=$S$12,F23=$W$8),A23,"")&amp;" "&amp;IF(AND(E24=$S$12,F24=$W$8),A24,"")&amp;" "&amp;IF(AND(E25=$S$12,F25=$W$8),A25,"")&amp;" "&amp;IF(AND(E26=$S$12,F26=$W$8),A26,"")&amp;" "&amp;IF(AND(E27=$S$12,F27=$W$8),A27,"")&amp;" "&amp;IF(AND(E28=$S$12,F28=$W$8),A28,"")</f>
        <v xml:space="preserve">R1 R2 R3 R4 R5               </v>
      </c>
      <c r="O12" s="90" t="str">
        <f>+IF(AND(E9=$S$12,F9=$X$8),A9,"")&amp;" "&amp;IF(AND(E10=$S$12,F10=$X$8),A10,"")&amp;" "&amp;IF(AND(E11=$S$12,F11=$X$8),A11,"")&amp;" "&amp;IF(AND(E12=$S$12,F12=$X$8),A12,"")&amp;" "&amp;IF(AND(E13=$S$12,F13=$X$8),A13,"")&amp;" "&amp;IF(AND(E14=$S$12,F14=$X$8),A14,"")&amp;" "&amp;IF(AND(E15=$S$12,F15=$X$8),A15,"")&amp;" "&amp;IF(AND(E16=$S$12,F16=$X$8),A16,"")&amp;" "&amp;IF(AND(E17=$S$12,F17=$X$8),A17,"")&amp;" "&amp;IF(AND(E18=$S$12,F18=$X$8),A18,"")&amp;" "&amp;IF(AND(E19=$S$12,F19=$X$8),A19,"")&amp;" "&amp;IF(AND(E20=$S$12,F20=$X$8),A20,"")&amp;" "&amp;IF(AND(E21=$S$12,F21=$X$8),A21,"")&amp;" "&amp;IF(AND(E22=$S$12,F22=$X$8),A22,"")&amp;" "&amp;IF(AND(E23=$S$12,F23=$X$8),A23,"")&amp;" "&amp;IF(AND(E24=$S$12,F24=$X$8),A24,"")&amp;" "&amp;IF(AND(E25=$S$12,F25=$X$8),A25,"")&amp;" "&amp;IF(AND(E26=$S$12,F26=$X$8),A26,"")&amp;" "&amp;IF(AND(E27=$S$12,F27=$X$8),A27,"")&amp;" "&amp;IF(AND(E28=$S$12,F28=$X$8),A28,"")</f>
        <v xml:space="preserve">                   </v>
      </c>
      <c r="P12" s="88"/>
      <c r="Q12" s="590"/>
      <c r="R12" s="91">
        <v>0.4</v>
      </c>
      <c r="S12" s="82" t="s">
        <v>236</v>
      </c>
      <c r="T12" s="97" t="s">
        <v>259</v>
      </c>
      <c r="U12" s="93" t="s">
        <v>242</v>
      </c>
      <c r="V12" s="93" t="s">
        <v>242</v>
      </c>
      <c r="W12" s="89" t="s">
        <v>257</v>
      </c>
      <c r="X12" s="354" t="s">
        <v>258</v>
      </c>
      <c r="Y12" s="364" t="s">
        <v>107</v>
      </c>
      <c r="Z12" s="363" t="s">
        <v>428</v>
      </c>
      <c r="AA12" s="363" t="s">
        <v>429</v>
      </c>
      <c r="AB12" s="363" t="s">
        <v>406</v>
      </c>
      <c r="AC12" s="388">
        <v>46387</v>
      </c>
      <c r="AD12" s="389" t="s">
        <v>430</v>
      </c>
      <c r="AE12" s="389" t="s">
        <v>431</v>
      </c>
      <c r="AF12" s="389" t="s">
        <v>432</v>
      </c>
      <c r="AG12" s="92"/>
      <c r="AH12" s="92"/>
      <c r="AI12" s="96"/>
      <c r="AJ12" s="92"/>
      <c r="AK12" s="84"/>
      <c r="AL12" s="84"/>
    </row>
    <row r="13" spans="1:38" ht="93" customHeight="1" thickBot="1" x14ac:dyDescent="0.25">
      <c r="A13" s="85" t="str">
        <f>'2 CONTEXTO E IDENTIFICACIÓN'!A13</f>
        <v>R5</v>
      </c>
      <c r="B13" s="86" t="str">
        <f>+'2 CONTEXTO E IDENTIFICACIÓN'!J13</f>
        <v>Posibilidad de afectación económica y reputacional por Soborno entrante al aceptar o solicitar una ventaja indebida en la  evaluación de los procesos de selección para la contratación de bienes y servicios de la Entidad, a causa de a causa del direccionamiento y/o favorecimiento de la contratación hacia un proponente específico.</v>
      </c>
      <c r="C13" s="115">
        <f>'5 VALORACIÓN CONTROL PROBAB.'!V32</f>
        <v>0.26</v>
      </c>
      <c r="D13" s="87">
        <f>+'5 VALORACIÓN CONTROL IMPACTO'!V32</f>
        <v>0.8</v>
      </c>
      <c r="E13" s="87" t="str">
        <f t="shared" si="0"/>
        <v>Baja</v>
      </c>
      <c r="F13" s="87" t="str">
        <f t="shared" si="1"/>
        <v>Mayor</v>
      </c>
      <c r="G13" s="363" t="str">
        <f t="shared" si="2"/>
        <v>Alto</v>
      </c>
      <c r="H13" s="88"/>
      <c r="I13" s="520"/>
      <c r="J13" s="98" t="s">
        <v>233</v>
      </c>
      <c r="K13" s="99" t="str">
        <f>+IF(AND(E9=$S$13,F9=$T$8),A9,"")&amp;" "&amp;IF(AND(E10=$S$13,F10=$T$8),A10,"")&amp;" "&amp;IF(AND(E11=$S$13,F11=$T$8),A11,"")&amp;" "&amp;IF(AND(E12=$S$13,F12=$T$8),A12,"")&amp;" "&amp;IF(AND(E13=$S$13,F13=$T$8),A13,"")&amp;" "&amp;IF(AND(E14=$S$13,F14=$T$8),A14,"")&amp;" "&amp;IF(AND(E15=$S$13,F15=$T$8),A15,"")&amp;" "&amp;IF(AND(E16=$S$13,F16=$T$8),A16,"")&amp;" "&amp;IF(AND(E17=$S$13,F17=$T$8),A17,"")&amp;" "&amp;IF(AND(E18=$S$13,F18=$T$8),A18,"")&amp;" "&amp;IF(AND(E19=$S$13,F19=$T$8),A19,"")&amp;" "&amp;IF(AND(E20=$S$13,F20=$T$8),A20,"")&amp;" "&amp;IF(AND(E21=$S$13,F21=$T$8),A21,"")&amp;" "&amp;IF(AND(E22=$S$13,F22=$T$8),A22,"")&amp;" "&amp;IF(AND(E23=$S$13,F23=$T$8),A23,"")&amp;" "&amp;IF(AND(E24=$S$13,F24=$T$8),A24,"")&amp;" "&amp;IF(AND(E25=$S$13,F25=$T$8),A25,"")&amp;" "&amp;IF(AND(E26=$S$13,F26=$T$8),A26,"")&amp;" "&amp;IF(AND(E27=$S$13,F27=$T$8),A27,"")&amp;" "&amp;IF(AND(E28=$S$13,F28=$T$8),A28,"")</f>
        <v xml:space="preserve">                   </v>
      </c>
      <c r="L13" s="99" t="str">
        <f>+IF(AND(E9=$S$13,F9=$U$8),A9,"")&amp;" "&amp;IF(AND(E10=$S$13,F10=$U$8),A10,"")&amp;" "&amp;IF(AND(E11=$S$13,F11=$U$8),A11,"")&amp;" "&amp;IF(AND(E12=$S$13,F12=$U$8),A12,"")&amp;" "&amp;IF(AND(E13=$S$13,F13=$U$8),A13,"")&amp;" "&amp;IF(AND(E14=$S$13,F14=$U$8),A14,"")&amp;" "&amp;IF(AND(E15=$S$13,F15=$U$8),A15,"")&amp;" "&amp;IF(AND(E16=$S$13,F16=$U$8),A16,"")&amp;" "&amp;IF(AND(E17=$S$13,F17=$U$8),A17,"")&amp;" "&amp;IF(AND(E18=$S$13,F18=$U$8),A18,"")&amp;" "&amp;IF(AND(E19=$S$13,F19=$U$8),A19,"")&amp;" "&amp;IF(AND(E20=$S$13,F20=$U$8),A20,"")&amp;" "&amp;IF(AND(E21=$S$13,F21=$U$8),A21,"")&amp;" "&amp;IF(AND(E22=$S$13,F22=$U$8),A22,"")&amp;" "&amp;IF(AND(E23=$S$13,F23=$U$8),A23,"")&amp;" "&amp;IF(AND(E24=$S$13,F24=$U$8),A24,"")&amp;" "&amp;IF(AND(E25=$S$13,F25=$U$8),A25,"")&amp;" "&amp;IF(AND(E26=$S$13,F26=$U$8),A26,"")&amp;" "&amp;IF(AND(E27=$S$13,F27=$U$8),A27,"")&amp;" "&amp;IF(AND(E28=$S$13,F28=$U$8),A28,"")</f>
        <v xml:space="preserve">                   </v>
      </c>
      <c r="M13" s="100" t="str">
        <f>+IF(AND(E9=$S$13,F9=$V$8),A9,"")&amp;" "&amp;IF(AND(E10=$S$13,F10=$V$8),A10,"")&amp;" "&amp;IF(AND(E11=$S$13,F11=$V$8),A11,"")&amp;" "&amp;IF(AND(E12=$S$13,F12=$V$8),A12,"")&amp;" "&amp;IF(AND(E13=$S$13,F13=$V$8),A13,"")&amp;" "&amp;IF(AND(E14=$S$13,F14=$V$8),A14,"")&amp;" "&amp;IF(AND(E15=$S$13,F15=$V$8),A15,"")&amp;" "&amp;IF(AND(E16=$S$13,F16=$V$8),A16,"")&amp;" "&amp;IF(AND(E17=$S$13,F17=$V$8),A17,"")&amp;" "&amp;IF(AND(E18=$S$13,F18=$V$8),A18,"")&amp;" "&amp;IF(AND(E19=$S$13,F19=$V$8),A19,"")&amp;" "&amp;IF(AND(E20=$S$13,F20=$V$8),A20,"")&amp;" "&amp;IF(AND(E21=$S$13,F21=$V$8),A21,"")&amp;" "&amp;IF(AND(E22=$S$13,F22=$V$8),A22,"")&amp;" "&amp;IF(AND(E23=$S$13,F23=$V$8),A23,"")&amp;" "&amp;IF(AND(E24=$S$13,F24=$V$8),A24,"")&amp;" "&amp;IF(AND(E25=$S$13,F25=$V$8),A25,"")&amp;" "&amp;IF(AND(E26=$S$13,F26=$V$8),A26,"")&amp;" "&amp;IF(AND(E27=$S$13,F27=$V$8),A27,"")&amp;" "&amp;IF(AND(E28=$S$13,F28=$V$8),A28,"")</f>
        <v xml:space="preserve">                   </v>
      </c>
      <c r="N13" s="101" t="str">
        <f>+IF(AND(E9=$S$13,F9=$W$8),A9,"")&amp;" "&amp;IF(AND(E10=$S$13,F10=$W$8),A10,"")&amp;" "&amp;IF(AND(E11=$S$13,F11=$W$8),A11,"")&amp;" "&amp;IF(AND(E12=$S$13,F12=$W$8),A12,"")&amp;" "&amp;IF(AND(E13=$S$13,F13=$W$8),A13,"")&amp;" "&amp;IF(AND(E14=$S$13,F14=$W$8),A14,"")&amp;" "&amp;IF(AND(E15=$S$13,F15=$W$8),A15,"")&amp;" "&amp;IF(AND(E16=$S$13,F16=$W$8),A16,"")&amp;" "&amp;IF(AND(E17=$S$13,F17=$W$8),A17,"")&amp;" "&amp;IF(AND(E18=$S$13,F18=$W$8),A18,"")&amp;" "&amp;IF(AND(E19=$S$13,F19=$W$8),A19,"")&amp;" "&amp;IF(AND(E20=$S$13,F20=$W$8),A20,"")&amp;" "&amp;IF(AND(E21=$S$13,F21=$W$8),A21,"")&amp;" "&amp;IF(AND(E22=$S$13,F22=$W$8),A22,"")&amp;" "&amp;IF(AND(E23=$S$13,F23=$W$8),A23,"")&amp;" "&amp;IF(AND(E24=$S$13,F24=$W$8),A24,"")&amp;" "&amp;IF(AND(E25=$S$13,F25=$W$8),A25,"")&amp;" "&amp;IF(AND(E26=$S$13,F26=$W$8),A26,"")&amp;" "&amp;IF(AND(E27=$S$13,F27=$W$8),A27,"")&amp;" "&amp;IF(AND(E28=$S$13,F28=$W$8),A28,"")</f>
        <v xml:space="preserve">                   </v>
      </c>
      <c r="O13" s="102" t="str">
        <f>+IF(AND(E9=$S$13,F9=$X$8),A9,"")&amp;" "&amp;IF(AND(E10=$S$13,F10=$X$8),A10,"")&amp;" "&amp;IF(AND(E11=$S$13,F11=$X$8),A11,"")&amp;" "&amp;IF(AND(E12=$S$13,F12=$X$8),A12,"")&amp;" "&amp;IF(AND(E13=$S$13,F13=$X$8),A13,"")&amp;" "&amp;IF(AND(E14=$S$13,F14=$X$8),A14,"")&amp;" "&amp;IF(AND(E15=$S$13,F15=$X$8),A15,"")&amp;" "&amp;IF(AND(E16=$S$13,F16=$X$8),A16,"")&amp;" "&amp;IF(AND(E17=$S$13,F17=$X$8),A17,"")&amp;" "&amp;IF(AND(E18=$S$13,F18=$X$8),A18,"")&amp;" "&amp;IF(AND(E19=$S$13,F19=$X$8),A19,"")&amp;" "&amp;IF(AND(E20=$S$13,F20=$X$8),A20,"")&amp;" "&amp;IF(AND(E21=$S$13,F21=$X$8),A21,"")&amp;" "&amp;IF(AND(E22=$S$13,F22=$X$8),A22,"")&amp;" "&amp;IF(AND(E23=$S$13,F23=$X$8),A23,"")&amp;" "&amp;IF(AND(E24=$S$13,F24=$X$8),A24,"")&amp;" "&amp;IF(AND(E25=$S$13,F25=$X$8),A25,"")&amp;" "&amp;IF(AND(E26=$S$13,F26=$X$8),A26,"")&amp;" "&amp;IF(AND(E27=$S$13,F27=$X$8),A27,"")&amp;" "&amp;IF(AND(E28=$S$13,F28=$X$8),A28,"")</f>
        <v xml:space="preserve">                   </v>
      </c>
      <c r="P13" s="88"/>
      <c r="Q13" s="591"/>
      <c r="R13" s="103">
        <v>0.2</v>
      </c>
      <c r="S13" s="104" t="s">
        <v>233</v>
      </c>
      <c r="T13" s="99" t="s">
        <v>259</v>
      </c>
      <c r="U13" s="99" t="s">
        <v>259</v>
      </c>
      <c r="V13" s="100" t="s">
        <v>242</v>
      </c>
      <c r="W13" s="101" t="s">
        <v>257</v>
      </c>
      <c r="X13" s="355" t="s">
        <v>258</v>
      </c>
      <c r="Y13" s="364" t="s">
        <v>107</v>
      </c>
      <c r="Z13" s="363" t="s">
        <v>433</v>
      </c>
      <c r="AA13" s="363" t="s">
        <v>405</v>
      </c>
      <c r="AB13" s="363" t="s">
        <v>434</v>
      </c>
      <c r="AC13" s="388">
        <v>46387</v>
      </c>
      <c r="AD13" s="389" t="s">
        <v>435</v>
      </c>
      <c r="AE13" s="358" t="s">
        <v>436</v>
      </c>
      <c r="AF13" s="358" t="s">
        <v>437</v>
      </c>
      <c r="AG13" s="92"/>
      <c r="AH13" s="92"/>
      <c r="AI13" s="105"/>
      <c r="AJ13" s="92"/>
      <c r="AK13" s="84"/>
      <c r="AL13" s="84"/>
    </row>
    <row r="14" spans="1:38" ht="93" customHeight="1" x14ac:dyDescent="0.2">
      <c r="A14" s="85" t="str">
        <f>'2 CONTEXTO E IDENTIFICACIÓN'!A14</f>
        <v>R6</v>
      </c>
      <c r="B14" s="86" t="str">
        <f>+'2 CONTEXTO E IDENTIFICACIÓN'!J14</f>
        <v xml:space="preserve"> por a causa de </v>
      </c>
      <c r="C14" s="115">
        <f>'5 VALORACIÓN CONTROL PROBAB.'!V38</f>
        <v>0</v>
      </c>
      <c r="D14" s="87">
        <f>+'5 VALORACIÓN CONTROL IMPACTO'!V38</f>
        <v>0</v>
      </c>
      <c r="E14" s="87" t="str">
        <f t="shared" si="0"/>
        <v/>
      </c>
      <c r="F14" s="87" t="str">
        <f t="shared" si="1"/>
        <v/>
      </c>
      <c r="G14" s="363" t="str">
        <f t="shared" si="2"/>
        <v/>
      </c>
      <c r="H14" s="88"/>
      <c r="I14" s="88"/>
      <c r="J14" s="88"/>
      <c r="K14" s="88"/>
      <c r="L14" s="88"/>
      <c r="M14" s="88"/>
      <c r="N14" s="88"/>
      <c r="O14" s="88"/>
      <c r="P14" s="88"/>
      <c r="Y14" s="364"/>
      <c r="Z14" s="81"/>
      <c r="AA14" s="81"/>
      <c r="AB14" s="81"/>
      <c r="AC14" s="81"/>
      <c r="AD14" s="81"/>
      <c r="AE14" s="81"/>
      <c r="AF14" s="81"/>
      <c r="AG14" s="92"/>
      <c r="AH14" s="92"/>
      <c r="AI14" s="92"/>
      <c r="AJ14" s="92"/>
      <c r="AK14" s="84"/>
      <c r="AL14" s="84"/>
    </row>
    <row r="15" spans="1:38" ht="93" customHeight="1" x14ac:dyDescent="0.2">
      <c r="A15" s="85" t="str">
        <f>'2 CONTEXTO E IDENTIFICACIÓN'!A15</f>
        <v>R7</v>
      </c>
      <c r="B15" s="86" t="str">
        <f>+'2 CONTEXTO E IDENTIFICACIÓN'!J15</f>
        <v xml:space="preserve"> por a causa de </v>
      </c>
      <c r="C15" s="115" t="str">
        <f>'5 VALORACIÓN CONTROL PROBAB.'!C44</f>
        <v/>
      </c>
      <c r="D15" s="87">
        <f>'5 VALORACIÓN CONTROL PROBAB.'!V44</f>
        <v>0</v>
      </c>
      <c r="E15" s="87" t="str">
        <f t="shared" si="0"/>
        <v/>
      </c>
      <c r="F15" s="87" t="str">
        <f t="shared" si="1"/>
        <v/>
      </c>
      <c r="G15" s="363" t="str">
        <f t="shared" si="2"/>
        <v/>
      </c>
      <c r="H15" s="88"/>
      <c r="I15" s="88"/>
      <c r="J15" s="76" t="s">
        <v>260</v>
      </c>
      <c r="K15" s="88"/>
      <c r="L15" s="88"/>
      <c r="M15" s="88"/>
      <c r="N15" s="88"/>
      <c r="O15" s="88"/>
      <c r="P15" s="88"/>
      <c r="V15" s="72"/>
      <c r="W15" s="72"/>
      <c r="X15" s="72"/>
      <c r="Y15" s="365"/>
      <c r="Z15" s="81"/>
      <c r="AA15" s="81"/>
      <c r="AB15" s="81"/>
      <c r="AC15" s="81"/>
      <c r="AD15" s="81"/>
      <c r="AE15" s="81"/>
      <c r="AF15" s="81"/>
      <c r="AG15" s="95"/>
      <c r="AH15" s="95"/>
      <c r="AI15" s="95"/>
      <c r="AJ15" s="95"/>
      <c r="AK15" s="84"/>
      <c r="AL15" s="84"/>
    </row>
    <row r="16" spans="1:38" ht="93" customHeight="1" x14ac:dyDescent="0.2">
      <c r="A16" s="85" t="str">
        <f>'2 CONTEXTO E IDENTIFICACIÓN'!A16</f>
        <v>R8</v>
      </c>
      <c r="B16" s="86" t="str">
        <f>+'2 CONTEXTO E IDENTIFICACIÓN'!J16</f>
        <v xml:space="preserve"> por a causa de </v>
      </c>
      <c r="C16" s="115">
        <f>'5 VALORACIÓN CONTROL PROBAB.'!V50</f>
        <v>0</v>
      </c>
      <c r="D16" s="87">
        <f>'5 VALORACIÓN CONTROL PROBAB.'!V50</f>
        <v>0</v>
      </c>
      <c r="E16" s="87" t="str">
        <f t="shared" si="0"/>
        <v/>
      </c>
      <c r="F16" s="87" t="str">
        <f t="shared" si="1"/>
        <v/>
      </c>
      <c r="G16" s="363" t="str">
        <f t="shared" si="2"/>
        <v/>
      </c>
      <c r="H16" s="88"/>
      <c r="I16" s="88"/>
      <c r="J16" s="106" t="s">
        <v>258</v>
      </c>
      <c r="K16" s="88"/>
      <c r="L16" s="88"/>
      <c r="M16" s="88"/>
      <c r="N16" s="88"/>
      <c r="O16" s="88"/>
      <c r="P16" s="88"/>
      <c r="V16" s="72"/>
      <c r="W16" s="72"/>
      <c r="X16" s="72"/>
      <c r="Y16" s="365"/>
      <c r="Z16" s="81"/>
      <c r="AA16" s="81"/>
      <c r="AB16" s="81"/>
      <c r="AC16" s="81"/>
      <c r="AD16" s="81"/>
      <c r="AE16" s="81"/>
      <c r="AF16" s="81"/>
      <c r="AG16" s="92"/>
      <c r="AH16" s="92"/>
      <c r="AI16" s="92"/>
      <c r="AJ16" s="92"/>
      <c r="AK16" s="84"/>
      <c r="AL16" s="84"/>
    </row>
    <row r="17" spans="1:38" ht="93" customHeight="1" x14ac:dyDescent="0.2">
      <c r="A17" s="85" t="str">
        <f>'2 CONTEXTO E IDENTIFICACIÓN'!A17</f>
        <v>R9</v>
      </c>
      <c r="B17" s="86" t="str">
        <f>+'2 CONTEXTO E IDENTIFICACIÓN'!J17</f>
        <v xml:space="preserve"> por a causa de </v>
      </c>
      <c r="C17" s="115">
        <f>'5 VALORACIÓN CONTROL PROBAB.'!V56</f>
        <v>0</v>
      </c>
      <c r="D17" s="87">
        <f>'5 VALORACIÓN CONTROL PROBAB.'!V56</f>
        <v>0</v>
      </c>
      <c r="E17" s="87" t="str">
        <f t="shared" si="0"/>
        <v/>
      </c>
      <c r="F17" s="87" t="str">
        <f t="shared" si="1"/>
        <v/>
      </c>
      <c r="G17" s="363" t="str">
        <f t="shared" si="2"/>
        <v/>
      </c>
      <c r="H17" s="88"/>
      <c r="I17" s="88"/>
      <c r="J17" s="89" t="s">
        <v>257</v>
      </c>
      <c r="K17" s="88"/>
      <c r="L17" s="88"/>
      <c r="M17" s="88"/>
      <c r="N17" s="88"/>
      <c r="O17" s="88"/>
      <c r="P17" s="88"/>
      <c r="U17" s="72"/>
      <c r="V17" s="72"/>
      <c r="W17" s="72"/>
      <c r="X17" s="72"/>
      <c r="Y17" s="365"/>
      <c r="Z17" s="356"/>
      <c r="AA17" s="356"/>
      <c r="AB17" s="356"/>
      <c r="AC17" s="357"/>
      <c r="AD17" s="357"/>
      <c r="AE17" s="357"/>
      <c r="AF17" s="358"/>
      <c r="AG17" s="92"/>
      <c r="AH17" s="92"/>
      <c r="AI17" s="92"/>
      <c r="AJ17" s="92"/>
      <c r="AK17" s="84"/>
      <c r="AL17" s="84"/>
    </row>
    <row r="18" spans="1:38" ht="93" customHeight="1" x14ac:dyDescent="0.2">
      <c r="A18" s="85" t="str">
        <f>'2 CONTEXTO E IDENTIFICACIÓN'!A18</f>
        <v>R10</v>
      </c>
      <c r="B18" s="86" t="str">
        <f>+'2 CONTEXTO E IDENTIFICACIÓN'!J18</f>
        <v xml:space="preserve"> por a causa de </v>
      </c>
      <c r="C18" s="115">
        <f>'5 VALORACIÓN CONTROL PROBAB.'!V62</f>
        <v>0</v>
      </c>
      <c r="D18" s="87">
        <f>'5 VALORACIÓN CONTROL PROBAB.'!V62</f>
        <v>0</v>
      </c>
      <c r="E18" s="87" t="str">
        <f t="shared" si="0"/>
        <v/>
      </c>
      <c r="F18" s="87" t="str">
        <f t="shared" si="1"/>
        <v/>
      </c>
      <c r="G18" s="363" t="str">
        <f t="shared" si="2"/>
        <v/>
      </c>
      <c r="H18" s="88"/>
      <c r="I18" s="88"/>
      <c r="J18" s="93" t="s">
        <v>242</v>
      </c>
      <c r="K18" s="88"/>
      <c r="L18" s="88"/>
      <c r="M18" s="88"/>
      <c r="N18" s="88"/>
      <c r="O18" s="88"/>
      <c r="P18" s="88"/>
      <c r="S18" s="107"/>
      <c r="U18" s="107"/>
      <c r="V18" s="107"/>
      <c r="W18" s="107"/>
      <c r="X18" s="107"/>
      <c r="Y18" s="366"/>
      <c r="Z18" s="359"/>
      <c r="AA18" s="359"/>
      <c r="AB18" s="359"/>
      <c r="AC18" s="357"/>
      <c r="AD18" s="357"/>
      <c r="AE18" s="360"/>
      <c r="AF18" s="360"/>
      <c r="AG18" s="108"/>
      <c r="AH18" s="108"/>
      <c r="AI18" s="108"/>
      <c r="AJ18" s="108"/>
      <c r="AK18" s="84"/>
      <c r="AL18" s="84"/>
    </row>
    <row r="19" spans="1:38" ht="93" customHeight="1" x14ac:dyDescent="0.2">
      <c r="A19" s="85" t="str">
        <f>'2 CONTEXTO E IDENTIFICACIÓN'!A19</f>
        <v>R11</v>
      </c>
      <c r="B19" s="86" t="str">
        <f>+'2 CONTEXTO E IDENTIFICACIÓN'!J19</f>
        <v xml:space="preserve"> por a causa de </v>
      </c>
      <c r="C19" s="115">
        <f>'5 VALORACIÓN CONTROL PROBAB.'!V68</f>
        <v>0</v>
      </c>
      <c r="D19" s="87">
        <f>'5 VALORACIÓN CONTROL PROBAB.'!V68</f>
        <v>0</v>
      </c>
      <c r="E19" s="87" t="str">
        <f t="shared" si="0"/>
        <v/>
      </c>
      <c r="F19" s="87" t="str">
        <f t="shared" si="1"/>
        <v/>
      </c>
      <c r="G19" s="363" t="str">
        <f t="shared" si="2"/>
        <v/>
      </c>
      <c r="H19" s="88"/>
      <c r="I19" s="88"/>
      <c r="J19" s="97" t="s">
        <v>259</v>
      </c>
      <c r="K19" s="88"/>
      <c r="L19" s="88"/>
      <c r="M19" s="88"/>
      <c r="N19" s="88"/>
      <c r="O19" s="88"/>
      <c r="P19" s="88"/>
      <c r="S19" s="107"/>
      <c r="Y19" s="364"/>
      <c r="Z19" s="81"/>
      <c r="AA19" s="359"/>
      <c r="AB19" s="359"/>
      <c r="AC19" s="357"/>
      <c r="AD19" s="357"/>
      <c r="AE19" s="357"/>
      <c r="AF19" s="358"/>
      <c r="AG19" s="92"/>
      <c r="AH19" s="92"/>
      <c r="AI19" s="92"/>
      <c r="AJ19" s="92"/>
      <c r="AK19" s="84"/>
      <c r="AL19" s="84"/>
    </row>
    <row r="20" spans="1:38" ht="93" customHeight="1" x14ac:dyDescent="0.2">
      <c r="A20" s="85" t="str">
        <f>'2 CONTEXTO E IDENTIFICACIÓN'!A20</f>
        <v>R12</v>
      </c>
      <c r="B20" s="86" t="str">
        <f>+'2 CONTEXTO E IDENTIFICACIÓN'!J20</f>
        <v xml:space="preserve"> por a causa de </v>
      </c>
      <c r="C20" s="115">
        <f>'5 VALORACIÓN CONTROL PROBAB.'!V74</f>
        <v>0</v>
      </c>
      <c r="D20" s="87">
        <f>'5 VALORACIÓN CONTROL PROBAB.'!V74</f>
        <v>0</v>
      </c>
      <c r="E20" s="87" t="str">
        <f t="shared" si="0"/>
        <v/>
      </c>
      <c r="F20" s="87" t="str">
        <f t="shared" si="1"/>
        <v/>
      </c>
      <c r="G20" s="363" t="str">
        <f t="shared" si="2"/>
        <v/>
      </c>
      <c r="H20" s="88"/>
      <c r="I20" s="88"/>
      <c r="J20" s="88"/>
      <c r="K20" s="88"/>
      <c r="L20" s="88"/>
      <c r="M20" s="88"/>
      <c r="N20" s="88"/>
      <c r="O20" s="88"/>
      <c r="P20" s="88"/>
      <c r="Q20" s="109"/>
      <c r="R20" s="109"/>
      <c r="S20" s="107"/>
      <c r="Y20" s="364"/>
      <c r="Z20" s="81"/>
      <c r="AA20" s="359"/>
      <c r="AB20" s="359"/>
      <c r="AC20" s="357"/>
      <c r="AD20" s="357"/>
      <c r="AE20" s="357"/>
      <c r="AF20" s="358"/>
      <c r="AG20" s="92"/>
      <c r="AH20" s="92"/>
      <c r="AI20" s="92"/>
      <c r="AJ20" s="92"/>
      <c r="AK20" s="84"/>
      <c r="AL20" s="84"/>
    </row>
    <row r="21" spans="1:38" ht="93" customHeight="1" x14ac:dyDescent="0.2">
      <c r="A21" s="85" t="str">
        <f>'2 CONTEXTO E IDENTIFICACIÓN'!A21</f>
        <v>R13</v>
      </c>
      <c r="B21" s="86" t="str">
        <f>+'2 CONTEXTO E IDENTIFICACIÓN'!J21</f>
        <v xml:space="preserve"> por a causa de </v>
      </c>
      <c r="C21" s="115">
        <f>'5 VALORACIÓN CONTROL PROBAB.'!V80</f>
        <v>0</v>
      </c>
      <c r="D21" s="87">
        <f>'5 VALORACIÓN CONTROL PROBAB.'!V80</f>
        <v>0</v>
      </c>
      <c r="E21" s="87" t="str">
        <f t="shared" si="0"/>
        <v/>
      </c>
      <c r="F21" s="87" t="str">
        <f t="shared" si="1"/>
        <v/>
      </c>
      <c r="G21" s="363" t="str">
        <f t="shared" si="2"/>
        <v/>
      </c>
      <c r="H21" s="88"/>
      <c r="I21" s="88"/>
      <c r="J21" s="88"/>
      <c r="K21" s="88"/>
      <c r="L21" s="88"/>
      <c r="M21" s="88"/>
      <c r="N21" s="88"/>
      <c r="O21" s="88"/>
      <c r="P21" s="88"/>
      <c r="Q21" s="109"/>
      <c r="R21" s="109"/>
      <c r="S21" s="110"/>
      <c r="Y21" s="364"/>
      <c r="Z21" s="81"/>
      <c r="AA21" s="359"/>
      <c r="AB21" s="359"/>
      <c r="AC21" s="357"/>
      <c r="AD21" s="361"/>
      <c r="AE21" s="361"/>
      <c r="AF21" s="361"/>
      <c r="AG21" s="105"/>
      <c r="AH21" s="105"/>
      <c r="AI21" s="105"/>
      <c r="AJ21" s="92"/>
      <c r="AK21" s="84"/>
      <c r="AL21" s="84"/>
    </row>
    <row r="22" spans="1:38" ht="93" customHeight="1" x14ac:dyDescent="0.2">
      <c r="A22" s="85" t="str">
        <f>'2 CONTEXTO E IDENTIFICACIÓN'!A22</f>
        <v>R14</v>
      </c>
      <c r="B22" s="86" t="str">
        <f>+'2 CONTEXTO E IDENTIFICACIÓN'!J22</f>
        <v xml:space="preserve"> por a causa de </v>
      </c>
      <c r="C22" s="115">
        <f>'5 VALORACIÓN CONTROL PROBAB.'!V86</f>
        <v>0</v>
      </c>
      <c r="D22" s="87">
        <f>'5 VALORACIÓN CONTROL PROBAB.'!V86</f>
        <v>0</v>
      </c>
      <c r="E22" s="87" t="str">
        <f t="shared" si="0"/>
        <v/>
      </c>
      <c r="F22" s="87" t="str">
        <f t="shared" si="1"/>
        <v/>
      </c>
      <c r="G22" s="363" t="str">
        <f t="shared" si="2"/>
        <v/>
      </c>
      <c r="H22" s="88"/>
      <c r="I22" s="88"/>
      <c r="J22" s="88"/>
      <c r="K22" s="88"/>
      <c r="L22" s="88"/>
      <c r="M22" s="88"/>
      <c r="N22" s="88"/>
      <c r="O22" s="88"/>
      <c r="P22" s="88"/>
      <c r="Q22" s="109"/>
      <c r="R22" s="109"/>
      <c r="Y22" s="364"/>
      <c r="Z22" s="81"/>
      <c r="AA22" s="81"/>
      <c r="AB22" s="81"/>
      <c r="AC22" s="357"/>
      <c r="AD22" s="362"/>
      <c r="AE22" s="362"/>
      <c r="AF22" s="362"/>
      <c r="AG22" s="111"/>
      <c r="AH22" s="111"/>
      <c r="AI22" s="111"/>
      <c r="AJ22" s="92"/>
      <c r="AK22" s="84"/>
      <c r="AL22" s="84"/>
    </row>
    <row r="23" spans="1:38" ht="93" customHeight="1" x14ac:dyDescent="0.2">
      <c r="A23" s="85" t="str">
        <f>'2 CONTEXTO E IDENTIFICACIÓN'!A23</f>
        <v>R15</v>
      </c>
      <c r="B23" s="86" t="str">
        <f>+'2 CONTEXTO E IDENTIFICACIÓN'!J23</f>
        <v xml:space="preserve"> por a causa de </v>
      </c>
      <c r="C23" s="115">
        <f>'5 VALORACIÓN CONTROL PROBAB.'!V92</f>
        <v>0</v>
      </c>
      <c r="D23" s="87">
        <f>'5 VALORACIÓN CONTROL PROBAB.'!V92</f>
        <v>0</v>
      </c>
      <c r="E23" s="87" t="str">
        <f t="shared" si="0"/>
        <v/>
      </c>
      <c r="F23" s="87" t="str">
        <f t="shared" si="1"/>
        <v/>
      </c>
      <c r="G23" s="363" t="str">
        <f t="shared" si="2"/>
        <v/>
      </c>
      <c r="H23" s="88"/>
      <c r="I23" s="88"/>
      <c r="J23" s="88"/>
      <c r="K23" s="88"/>
      <c r="L23" s="88"/>
      <c r="M23" s="88"/>
      <c r="N23" s="88"/>
      <c r="O23" s="88"/>
      <c r="P23" s="88"/>
      <c r="Q23" s="109"/>
      <c r="R23" s="109"/>
      <c r="Y23" s="364"/>
      <c r="Z23" s="81"/>
      <c r="AA23" s="81"/>
      <c r="AB23" s="81"/>
      <c r="AC23" s="357"/>
      <c r="AD23" s="361"/>
      <c r="AE23" s="361"/>
      <c r="AF23" s="361"/>
      <c r="AG23" s="105"/>
      <c r="AH23" s="105"/>
      <c r="AI23" s="105"/>
      <c r="AJ23" s="92"/>
      <c r="AK23" s="84"/>
      <c r="AL23" s="84"/>
    </row>
    <row r="24" spans="1:38" ht="93" customHeight="1" x14ac:dyDescent="0.2">
      <c r="A24" s="85" t="str">
        <f>'2 CONTEXTO E IDENTIFICACIÓN'!A24</f>
        <v>R16</v>
      </c>
      <c r="B24" s="86" t="str">
        <f>+'2 CONTEXTO E IDENTIFICACIÓN'!J24</f>
        <v xml:space="preserve"> por a causa de </v>
      </c>
      <c r="C24" s="115">
        <f>'5 VALORACIÓN CONTROL PROBAB.'!V98</f>
        <v>0</v>
      </c>
      <c r="D24" s="87">
        <f>'5 VALORACIÓN CONTROL PROBAB.'!V98</f>
        <v>0</v>
      </c>
      <c r="E24" s="87" t="str">
        <f t="shared" si="0"/>
        <v/>
      </c>
      <c r="F24" s="87" t="str">
        <f t="shared" si="1"/>
        <v/>
      </c>
      <c r="G24" s="363" t="str">
        <f t="shared" si="2"/>
        <v/>
      </c>
      <c r="H24" s="88"/>
      <c r="I24" s="88"/>
      <c r="J24" s="88"/>
      <c r="K24" s="88"/>
      <c r="L24" s="88"/>
      <c r="M24" s="88"/>
      <c r="N24" s="88"/>
      <c r="O24" s="88"/>
      <c r="P24" s="88"/>
      <c r="Y24" s="364"/>
      <c r="Z24" s="81"/>
      <c r="AA24" s="81"/>
      <c r="AB24" s="81"/>
      <c r="AC24" s="357"/>
      <c r="AD24" s="361"/>
      <c r="AE24" s="361"/>
      <c r="AF24" s="361"/>
      <c r="AG24" s="105"/>
      <c r="AH24" s="105"/>
      <c r="AI24" s="105"/>
      <c r="AJ24" s="92"/>
      <c r="AK24" s="84"/>
      <c r="AL24" s="84"/>
    </row>
    <row r="25" spans="1:38" ht="93" customHeight="1" x14ac:dyDescent="0.25">
      <c r="A25" s="85" t="str">
        <f>'2 CONTEXTO E IDENTIFICACIÓN'!A25</f>
        <v>R17</v>
      </c>
      <c r="B25" s="86" t="str">
        <f>+'2 CONTEXTO E IDENTIFICACIÓN'!J25</f>
        <v xml:space="preserve"> por a causa de </v>
      </c>
      <c r="C25" s="115">
        <f>'5 VALORACIÓN CONTROL PROBAB.'!V104</f>
        <v>0</v>
      </c>
      <c r="D25" s="87">
        <f>'5 VALORACIÓN CONTROL PROBAB.'!V104</f>
        <v>0</v>
      </c>
      <c r="E25" s="87" t="str">
        <f t="shared" si="0"/>
        <v/>
      </c>
      <c r="F25" s="87" t="str">
        <f t="shared" si="1"/>
        <v/>
      </c>
      <c r="G25" s="363" t="str">
        <f t="shared" si="2"/>
        <v/>
      </c>
      <c r="H25" s="88"/>
      <c r="I25" s="88"/>
      <c r="J25" s="88"/>
      <c r="K25" s="88"/>
      <c r="L25" s="88"/>
      <c r="M25" s="88"/>
      <c r="N25" s="88"/>
      <c r="O25" s="88"/>
      <c r="P25" s="88"/>
      <c r="Y25" s="364"/>
      <c r="Z25" s="81"/>
      <c r="AA25" s="81"/>
      <c r="AB25" s="81"/>
      <c r="AC25" s="81"/>
      <c r="AD25" s="81"/>
      <c r="AE25" s="81"/>
      <c r="AF25" s="363"/>
    </row>
    <row r="26" spans="1:38" ht="93" customHeight="1" x14ac:dyDescent="0.25">
      <c r="A26" s="85" t="str">
        <f>'2 CONTEXTO E IDENTIFICACIÓN'!A26</f>
        <v>R18</v>
      </c>
      <c r="B26" s="86" t="str">
        <f>+'2 CONTEXTO E IDENTIFICACIÓN'!J26</f>
        <v xml:space="preserve"> por a causa de </v>
      </c>
      <c r="C26" s="115">
        <f>'5 VALORACIÓN CONTROL PROBAB.'!V110</f>
        <v>0</v>
      </c>
      <c r="D26" s="87">
        <f>'5 VALORACIÓN CONTROL PROBAB.'!V110</f>
        <v>0</v>
      </c>
      <c r="E26" s="87" t="str">
        <f t="shared" si="0"/>
        <v/>
      </c>
      <c r="F26" s="87" t="str">
        <f t="shared" si="1"/>
        <v/>
      </c>
      <c r="G26" s="363" t="str">
        <f t="shared" si="2"/>
        <v/>
      </c>
      <c r="H26" s="88"/>
      <c r="I26" s="88"/>
      <c r="J26" s="88"/>
      <c r="K26" s="88"/>
      <c r="L26" s="88"/>
      <c r="M26" s="88"/>
      <c r="N26" s="88"/>
      <c r="O26" s="88"/>
      <c r="P26" s="88"/>
      <c r="Y26" s="364"/>
      <c r="Z26" s="81"/>
      <c r="AA26" s="81"/>
      <c r="AB26" s="81"/>
      <c r="AC26" s="81"/>
      <c r="AD26" s="81"/>
      <c r="AE26" s="81"/>
      <c r="AF26" s="363"/>
    </row>
    <row r="27" spans="1:38" ht="93" customHeight="1" x14ac:dyDescent="0.25">
      <c r="A27" s="85" t="str">
        <f>'2 CONTEXTO E IDENTIFICACIÓN'!A27</f>
        <v>R19</v>
      </c>
      <c r="B27" s="86" t="str">
        <f>+'2 CONTEXTO E IDENTIFICACIÓN'!J27</f>
        <v xml:space="preserve"> por a causa de </v>
      </c>
      <c r="C27" s="115">
        <f>'5 VALORACIÓN CONTROL PROBAB.'!V116</f>
        <v>0</v>
      </c>
      <c r="D27" s="87">
        <f>'5 VALORACIÓN CONTROL PROBAB.'!V116</f>
        <v>0</v>
      </c>
      <c r="E27" s="87" t="str">
        <f t="shared" si="0"/>
        <v/>
      </c>
      <c r="F27" s="87" t="str">
        <f t="shared" si="1"/>
        <v/>
      </c>
      <c r="G27" s="363" t="str">
        <f t="shared" si="2"/>
        <v/>
      </c>
      <c r="H27" s="88"/>
      <c r="I27" s="88"/>
      <c r="J27" s="88"/>
      <c r="K27" s="88"/>
      <c r="L27" s="88"/>
      <c r="M27" s="88"/>
      <c r="N27" s="88"/>
      <c r="O27" s="88"/>
      <c r="P27" s="88"/>
      <c r="Y27" s="364"/>
      <c r="Z27" s="81"/>
      <c r="AA27" s="81"/>
      <c r="AB27" s="81"/>
      <c r="AC27" s="81"/>
      <c r="AD27" s="81"/>
      <c r="AE27" s="81"/>
      <c r="AF27" s="363"/>
    </row>
    <row r="28" spans="1:38" ht="93" customHeight="1" x14ac:dyDescent="0.25">
      <c r="A28" s="85" t="str">
        <f>'2 CONTEXTO E IDENTIFICACIÓN'!A28</f>
        <v>R20</v>
      </c>
      <c r="B28" s="86" t="str">
        <f>+'2 CONTEXTO E IDENTIFICACIÓN'!J28</f>
        <v xml:space="preserve"> por a causa de </v>
      </c>
      <c r="C28" s="115">
        <f>'5 VALORACIÓN CONTROL PROBAB.'!V122</f>
        <v>0</v>
      </c>
      <c r="D28" s="87">
        <f>'5 VALORACIÓN CONTROL PROBAB.'!V122</f>
        <v>0</v>
      </c>
      <c r="E28" s="87" t="str">
        <f t="shared" si="0"/>
        <v/>
      </c>
      <c r="F28" s="87" t="str">
        <f t="shared" si="1"/>
        <v/>
      </c>
      <c r="G28" s="363" t="str">
        <f t="shared" si="2"/>
        <v/>
      </c>
      <c r="H28" s="88"/>
      <c r="I28" s="88"/>
      <c r="J28" s="88"/>
      <c r="K28" s="88"/>
      <c r="L28" s="88"/>
      <c r="M28" s="88"/>
      <c r="N28" s="88"/>
      <c r="O28" s="88"/>
      <c r="P28" s="88"/>
      <c r="Y28" s="364"/>
      <c r="Z28" s="81"/>
      <c r="AA28" s="81"/>
      <c r="AB28" s="81"/>
      <c r="AC28" s="81"/>
      <c r="AD28" s="81"/>
      <c r="AE28" s="81"/>
      <c r="AF28" s="363"/>
    </row>
    <row r="29" spans="1:38" ht="14.45" customHeight="1" x14ac:dyDescent="0.25">
      <c r="B29" s="68"/>
      <c r="D29" s="68"/>
      <c r="H29" s="68"/>
      <c r="I29" s="68"/>
      <c r="J29" s="68"/>
      <c r="K29" s="68"/>
      <c r="L29" s="68"/>
      <c r="M29" s="68"/>
      <c r="N29" s="68"/>
      <c r="O29" s="68"/>
      <c r="P29" s="68"/>
      <c r="AA29" s="73"/>
      <c r="AB29" s="73"/>
      <c r="AC29" s="73"/>
      <c r="AD29" s="73"/>
      <c r="AE29" s="73"/>
      <c r="AF29" s="68"/>
      <c r="AG29" s="68"/>
      <c r="AH29" s="68"/>
      <c r="AI29" s="68"/>
      <c r="AJ29" s="68"/>
    </row>
    <row r="30" spans="1:38" ht="39" hidden="1" customHeight="1" x14ac:dyDescent="0.25">
      <c r="B30" s="68"/>
      <c r="D30" s="68"/>
      <c r="H30" s="68"/>
      <c r="I30" s="68"/>
      <c r="J30" s="68"/>
      <c r="K30" s="68"/>
      <c r="L30" s="68"/>
      <c r="M30" s="68"/>
      <c r="N30" s="68"/>
      <c r="O30" s="68"/>
      <c r="P30" s="68"/>
      <c r="AA30" s="73"/>
      <c r="AB30" s="73"/>
      <c r="AC30" s="73"/>
      <c r="AD30" s="73"/>
      <c r="AE30" s="73"/>
      <c r="AF30" s="68"/>
      <c r="AG30" s="68"/>
      <c r="AH30" s="68"/>
      <c r="AI30" s="68"/>
      <c r="AJ30" s="68"/>
    </row>
    <row r="31" spans="1:38" ht="19.5" hidden="1" customHeight="1" x14ac:dyDescent="0.25">
      <c r="B31" s="68"/>
      <c r="D31" s="68"/>
      <c r="H31" s="68"/>
      <c r="I31" s="68"/>
      <c r="J31" s="68"/>
      <c r="K31" s="68"/>
      <c r="L31" s="68"/>
      <c r="M31" s="68"/>
      <c r="N31" s="68"/>
      <c r="O31" s="68"/>
      <c r="P31" s="68"/>
      <c r="AA31" s="73"/>
      <c r="AB31" s="73"/>
      <c r="AC31" s="73"/>
      <c r="AD31" s="73"/>
      <c r="AE31" s="73"/>
      <c r="AF31" s="68"/>
      <c r="AG31" s="68"/>
      <c r="AH31" s="68"/>
      <c r="AI31" s="68"/>
      <c r="AJ31" s="68"/>
    </row>
    <row r="32" spans="1:38" ht="19.5" hidden="1" customHeight="1" x14ac:dyDescent="0.25">
      <c r="B32" s="68"/>
      <c r="D32" s="68"/>
      <c r="H32" s="68"/>
      <c r="I32" s="68"/>
      <c r="J32" s="68"/>
      <c r="K32" s="68"/>
      <c r="L32" s="68"/>
      <c r="M32" s="68"/>
      <c r="N32" s="68"/>
      <c r="O32" s="68"/>
      <c r="P32" s="68"/>
      <c r="AA32" s="73"/>
      <c r="AB32" s="73"/>
      <c r="AC32" s="73"/>
      <c r="AD32" s="73"/>
      <c r="AE32" s="73"/>
      <c r="AF32" s="68"/>
      <c r="AG32" s="68"/>
      <c r="AH32" s="68"/>
      <c r="AI32" s="68"/>
      <c r="AJ32" s="68"/>
    </row>
    <row r="33" spans="3:31" s="68" customFormat="1" ht="19.5" hidden="1" customHeight="1" x14ac:dyDescent="0.25">
      <c r="C33" s="73"/>
      <c r="E33" s="73"/>
      <c r="F33" s="73"/>
      <c r="G33" s="73"/>
      <c r="Y33" s="73"/>
      <c r="AA33" s="73"/>
      <c r="AB33" s="73"/>
      <c r="AC33" s="73"/>
      <c r="AD33" s="73"/>
      <c r="AE33" s="73"/>
    </row>
    <row r="34" spans="3:31" s="68" customFormat="1" ht="19.5" hidden="1" customHeight="1" x14ac:dyDescent="0.25">
      <c r="C34" s="73"/>
      <c r="E34" s="73"/>
      <c r="F34" s="73"/>
      <c r="G34" s="73"/>
      <c r="Y34" s="73"/>
      <c r="AA34" s="73"/>
      <c r="AB34" s="73"/>
      <c r="AC34" s="73"/>
      <c r="AD34" s="73"/>
      <c r="AE34" s="73"/>
    </row>
    <row r="35" spans="3:31" s="68" customFormat="1" ht="19.5" hidden="1" customHeight="1" x14ac:dyDescent="0.25">
      <c r="C35" s="73"/>
      <c r="E35" s="73"/>
      <c r="F35" s="73"/>
      <c r="G35" s="73"/>
      <c r="Y35" s="73"/>
      <c r="AA35" s="73"/>
      <c r="AB35" s="73"/>
      <c r="AC35" s="73"/>
      <c r="AD35" s="73"/>
      <c r="AE35" s="73"/>
    </row>
  </sheetData>
  <sheetProtection formatCells="0" formatColumns="0" formatRows="0" sort="0" autoFilter="0" pivotTables="0"/>
  <dataConsolidate/>
  <mergeCells count="14">
    <mergeCell ref="A1:A2"/>
    <mergeCell ref="B1:B2"/>
    <mergeCell ref="I6:O6"/>
    <mergeCell ref="B4:D4"/>
    <mergeCell ref="B5:D5"/>
    <mergeCell ref="C1:D1"/>
    <mergeCell ref="K5:V5"/>
    <mergeCell ref="T6:X6"/>
    <mergeCell ref="Y7:AC7"/>
    <mergeCell ref="AD7:AF7"/>
    <mergeCell ref="E7:G7"/>
    <mergeCell ref="K7:O7"/>
    <mergeCell ref="I9:I13"/>
    <mergeCell ref="Q9:Q13"/>
  </mergeCells>
  <conditionalFormatting sqref="D9:E28">
    <cfRule type="cellIs" dxfId="31" priority="1" operator="equal">
      <formula>$S$13</formula>
    </cfRule>
    <cfRule type="cellIs" dxfId="30" priority="2" operator="equal">
      <formula>$S$12</formula>
    </cfRule>
    <cfRule type="cellIs" dxfId="29" priority="3" operator="equal">
      <formula>$S$11</formula>
    </cfRule>
    <cfRule type="cellIs" dxfId="28" priority="4" operator="equal">
      <formula>$S$10</formula>
    </cfRule>
    <cfRule type="cellIs" dxfId="27" priority="5" operator="equal">
      <formula>$S$9</formula>
    </cfRule>
  </conditionalFormatting>
  <conditionalFormatting sqref="F9:F28">
    <cfRule type="cellIs" dxfId="26" priority="6" operator="equal">
      <formula>$T$8</formula>
    </cfRule>
    <cfRule type="cellIs" dxfId="25" priority="7" operator="equal">
      <formula>$U$8</formula>
    </cfRule>
    <cfRule type="cellIs" dxfId="24" priority="8" operator="equal">
      <formula>$V$8</formula>
    </cfRule>
    <cfRule type="cellIs" dxfId="23" priority="9" operator="equal">
      <formula>$W$8</formula>
    </cfRule>
    <cfRule type="cellIs" dxfId="22" priority="10" operator="equal">
      <formula>$X$8</formula>
    </cfRule>
  </conditionalFormatting>
  <conditionalFormatting sqref="G9:G28">
    <cfRule type="cellIs" dxfId="21" priority="274" operator="equal">
      <formula>$J$16</formula>
    </cfRule>
    <cfRule type="cellIs" dxfId="20" priority="275" operator="equal">
      <formula>$J$17</formula>
    </cfRule>
    <cfRule type="cellIs" dxfId="19" priority="276" operator="equal">
      <formula>$J$18</formula>
    </cfRule>
    <cfRule type="cellIs" dxfId="18" priority="277" operator="equal">
      <formula>$J$19</formula>
    </cfRule>
  </conditionalFormatting>
  <dataValidations count="3">
    <dataValidation allowBlank="1" showInputMessage="1" showErrorMessage="1" prompt="Es la materialización del riesgo y las consecuencias de su aparición. Su escala es: 5 bajo impacto, 10 medio, 20 alto impacto._x000a_" sqref="JD8:JJ8"/>
    <dataValidation allowBlank="1" showInputMessage="1" showErrorMessage="1" prompt="La probabilidad se encuentra determinada por una escala de 1 a 3, siendo 1 la menor probabilidad de ocurrencia del riesgo y 3 la mayor probabilidad de  ocurrencia." sqref="JC8"/>
    <dataValidation type="list" allowBlank="1" showInputMessage="1" showErrorMessage="1" sqref="JD9:JJ16">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'10 FORMULAS'!$S$3:$S$7</xm:f>
          </x14:formula1>
          <xm:sqref>Y9:Y28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JH72"/>
  <sheetViews>
    <sheetView showGridLines="0" zoomScale="70" zoomScaleNormal="70" workbookViewId="0">
      <pane xSplit="1" ySplit="9" topLeftCell="B10" activePane="bottomRight" state="frozen"/>
      <selection pane="topRight" activeCell="B1" sqref="B1"/>
      <selection pane="bottomLeft" activeCell="A7" sqref="A7"/>
      <selection pane="bottomRight" activeCell="AA11" sqref="AA11"/>
    </sheetView>
  </sheetViews>
  <sheetFormatPr baseColWidth="10" defaultColWidth="0" defaultRowHeight="12.75" zeroHeight="1" x14ac:dyDescent="0.25"/>
  <cols>
    <col min="1" max="1" width="11.42578125" style="68" customWidth="1"/>
    <col min="2" max="2" width="9.140625" style="73" bestFit="1" customWidth="1"/>
    <col min="3" max="4" width="15.42578125" style="73" customWidth="1"/>
    <col min="5" max="6" width="15.42578125" style="116" customWidth="1"/>
    <col min="7" max="7" width="15.42578125" style="73" customWidth="1"/>
    <col min="8" max="8" width="3.85546875" style="73" customWidth="1"/>
    <col min="9" max="9" width="7.42578125" style="73" customWidth="1"/>
    <col min="10" max="10" width="14" style="73" customWidth="1"/>
    <col min="11" max="15" width="12.42578125" style="73" customWidth="1"/>
    <col min="16" max="16" width="3.85546875" style="73" customWidth="1"/>
    <col min="17" max="17" width="4.85546875" style="68" hidden="1" customWidth="1"/>
    <col min="18" max="18" width="6.140625" style="68" hidden="1" customWidth="1"/>
    <col min="19" max="24" width="14" style="68" hidden="1" customWidth="1"/>
    <col min="25" max="29" width="11.42578125" style="68" customWidth="1"/>
    <col min="30" max="30" width="5.42578125" style="68" bestFit="1" customWidth="1"/>
    <col min="31" max="31" width="26.85546875" style="68" customWidth="1"/>
    <col min="32" max="32" width="22.85546875" style="73" customWidth="1"/>
    <col min="33" max="36" width="22.85546875" style="73" hidden="1" customWidth="1"/>
    <col min="37" max="37" width="23.42578125" style="68" hidden="1" customWidth="1"/>
    <col min="38" max="265" width="11.42578125" style="68" hidden="1" customWidth="1"/>
    <col min="266" max="266" width="12.42578125" style="68" hidden="1" customWidth="1"/>
    <col min="267" max="267" width="47" style="68" hidden="1" customWidth="1"/>
    <col min="268" max="268" width="35" style="68" hidden="1" customWidth="1"/>
    <col min="269" max="16384" width="14.42578125" style="68" hidden="1"/>
  </cols>
  <sheetData>
    <row r="1" spans="1:38" s="56" customFormat="1" ht="15.75" customHeight="1" x14ac:dyDescent="0.2">
      <c r="A1" s="515"/>
      <c r="B1" s="521" t="str">
        <f>+'2 CONTEXTO E IDENTIFICACIÓN'!A1</f>
        <v>MAPA DE RIESGOS INTEGRAL</v>
      </c>
      <c r="C1" s="521"/>
      <c r="D1" s="521"/>
      <c r="E1" s="508"/>
      <c r="F1" s="509"/>
      <c r="J1" s="201" t="str">
        <f>+'2 CONTEXTO E IDENTIFICACIÓN'!$I$4</f>
        <v>Elaboración o Actualización:</v>
      </c>
      <c r="K1" s="215">
        <f>'2 CONTEXTO E IDENTIFICACIÓN'!J4</f>
        <v>0</v>
      </c>
      <c r="L1" s="13"/>
      <c r="M1" s="13"/>
      <c r="AF1" s="57"/>
      <c r="AG1" s="57"/>
      <c r="AH1" s="57"/>
      <c r="AI1" s="57"/>
      <c r="AJ1" s="57"/>
    </row>
    <row r="2" spans="1:38" s="56" customFormat="1" ht="15.75" customHeight="1" x14ac:dyDescent="0.2">
      <c r="A2" s="515"/>
      <c r="B2" s="521"/>
      <c r="C2" s="521"/>
      <c r="D2" s="521"/>
      <c r="E2" s="39" t="str">
        <f>+'2 CONTEXTO E IDENTIFICACIÓN'!A2</f>
        <v>VERSIÓN DEL MAPA DE RIESGOS:</v>
      </c>
      <c r="F2" s="112">
        <f>'2 CONTEXTO E IDENTIFICACIÓN'!B2</f>
        <v>1</v>
      </c>
      <c r="G2" s="58"/>
      <c r="H2" s="58"/>
      <c r="J2" s="204" t="str">
        <f>+'2 CONTEXTO E IDENTIFICACIÓN'!$E$5</f>
        <v>Vigencia:</v>
      </c>
      <c r="K2" s="202">
        <f>'2 CONTEXTO E IDENTIFICACIÓN'!G5</f>
        <v>0</v>
      </c>
      <c r="L2" s="203" t="s">
        <v>50</v>
      </c>
      <c r="M2" s="200">
        <f>'2 CONTEXTO E IDENTIFICACIÓN'!J5</f>
        <v>46386</v>
      </c>
      <c r="N2" s="59"/>
      <c r="O2" s="59"/>
      <c r="P2" s="58"/>
      <c r="AF2" s="57"/>
      <c r="AG2" s="57"/>
      <c r="AH2" s="57"/>
      <c r="AI2" s="57"/>
      <c r="AJ2" s="57"/>
    </row>
    <row r="3" spans="1:38" s="56" customFormat="1" x14ac:dyDescent="0.2">
      <c r="A3" s="60"/>
      <c r="B3" s="58"/>
      <c r="C3" s="58"/>
      <c r="D3" s="58"/>
      <c r="E3" s="205"/>
      <c r="F3" s="205"/>
      <c r="G3" s="58"/>
      <c r="H3" s="58"/>
      <c r="N3" s="59"/>
      <c r="O3" s="59"/>
      <c r="P3" s="58"/>
      <c r="AF3" s="57"/>
      <c r="AG3" s="57"/>
      <c r="AH3" s="57"/>
      <c r="AI3" s="57"/>
      <c r="AJ3" s="57"/>
    </row>
    <row r="4" spans="1:38" s="56" customFormat="1" ht="15.75" customHeight="1" x14ac:dyDescent="0.2">
      <c r="A4" s="12" t="s">
        <v>46</v>
      </c>
      <c r="B4" s="500" t="str">
        <f>'2 CONTEXTO E IDENTIFICACIÓN'!B4</f>
        <v>UAERMV</v>
      </c>
      <c r="C4" s="500"/>
      <c r="D4" s="500"/>
      <c r="E4" s="54"/>
      <c r="F4" s="205"/>
      <c r="G4" s="58"/>
      <c r="H4" s="58"/>
      <c r="I4" s="206"/>
      <c r="J4" s="206"/>
      <c r="K4" s="207"/>
      <c r="L4" s="207"/>
      <c r="M4" s="207"/>
      <c r="N4" s="59"/>
      <c r="O4" s="59"/>
      <c r="P4" s="58"/>
      <c r="AF4" s="57"/>
      <c r="AG4" s="57"/>
      <c r="AH4" s="57"/>
      <c r="AI4" s="57"/>
      <c r="AJ4" s="57"/>
    </row>
    <row r="5" spans="1:38" s="56" customFormat="1" ht="15.75" customHeight="1" x14ac:dyDescent="0.2">
      <c r="A5" s="12" t="s">
        <v>47</v>
      </c>
      <c r="B5" s="500" t="str">
        <f>'2 CONTEXTO E IDENTIFICACIÓN'!F4</f>
        <v>15. Gestión Contractual</v>
      </c>
      <c r="C5" s="501"/>
      <c r="D5" s="501"/>
      <c r="E5" s="54"/>
      <c r="F5" s="205"/>
      <c r="G5" s="58"/>
      <c r="H5" s="58"/>
      <c r="I5" s="206"/>
      <c r="J5" s="206"/>
      <c r="K5" s="207"/>
      <c r="L5" s="207"/>
      <c r="M5" s="207"/>
      <c r="N5" s="59"/>
      <c r="O5" s="59"/>
      <c r="P5" s="58"/>
      <c r="AF5" s="57"/>
      <c r="AG5" s="57"/>
      <c r="AH5" s="57"/>
      <c r="AI5" s="57"/>
      <c r="AJ5" s="57"/>
    </row>
    <row r="6" spans="1:38" s="56" customFormat="1" ht="15" thickBot="1" x14ac:dyDescent="0.25">
      <c r="D6" s="54"/>
      <c r="E6" s="54"/>
      <c r="F6" s="113"/>
      <c r="AF6" s="57"/>
      <c r="AG6" s="57"/>
      <c r="AH6" s="57"/>
      <c r="AI6" s="57"/>
      <c r="AJ6" s="57"/>
    </row>
    <row r="7" spans="1:38" s="369" customFormat="1" ht="23.25" customHeight="1" thickBot="1" x14ac:dyDescent="0.3">
      <c r="A7" s="596" t="s">
        <v>253</v>
      </c>
      <c r="B7" s="597"/>
      <c r="C7" s="597"/>
      <c r="D7" s="597"/>
      <c r="E7" s="597"/>
      <c r="F7" s="597"/>
      <c r="G7" s="598"/>
      <c r="I7" s="596" t="s">
        <v>279</v>
      </c>
      <c r="J7" s="597"/>
      <c r="K7" s="597"/>
      <c r="L7" s="597"/>
      <c r="M7" s="597"/>
      <c r="N7" s="597"/>
      <c r="O7" s="598"/>
      <c r="R7" s="370"/>
      <c r="S7" s="371"/>
      <c r="T7" s="513" t="s">
        <v>125</v>
      </c>
      <c r="U7" s="513"/>
      <c r="V7" s="513"/>
      <c r="W7" s="513"/>
      <c r="X7" s="514"/>
      <c r="AF7" s="57"/>
      <c r="AG7" s="57"/>
      <c r="AH7" s="57"/>
      <c r="AI7" s="57"/>
      <c r="AJ7" s="57"/>
    </row>
    <row r="8" spans="1:38" ht="18" customHeight="1" x14ac:dyDescent="0.25">
      <c r="A8" s="66"/>
      <c r="B8" s="67"/>
      <c r="C8" s="513" t="s">
        <v>125</v>
      </c>
      <c r="D8" s="513"/>
      <c r="E8" s="513"/>
      <c r="F8" s="513"/>
      <c r="G8" s="514"/>
      <c r="H8" s="65"/>
      <c r="I8" s="66"/>
      <c r="J8" s="67"/>
      <c r="K8" s="513" t="s">
        <v>125</v>
      </c>
      <c r="L8" s="513"/>
      <c r="M8" s="513"/>
      <c r="N8" s="513"/>
      <c r="O8" s="514"/>
      <c r="P8" s="65"/>
      <c r="R8" s="69"/>
      <c r="T8" s="70">
        <v>0.2</v>
      </c>
      <c r="U8" s="70">
        <v>0.4</v>
      </c>
      <c r="V8" s="70">
        <v>0.6</v>
      </c>
      <c r="W8" s="70">
        <v>0.8</v>
      </c>
      <c r="X8" s="71">
        <v>1</v>
      </c>
      <c r="Y8" s="72"/>
      <c r="Z8" s="72"/>
      <c r="AA8" s="72"/>
      <c r="AB8" s="72"/>
      <c r="AC8" s="72"/>
      <c r="AD8" s="72"/>
      <c r="AE8" s="72"/>
    </row>
    <row r="9" spans="1:38" x14ac:dyDescent="0.2">
      <c r="A9" s="69"/>
      <c r="B9" s="78"/>
      <c r="C9" s="79" t="s">
        <v>235</v>
      </c>
      <c r="D9" s="79" t="s">
        <v>238</v>
      </c>
      <c r="E9" s="79" t="s">
        <v>242</v>
      </c>
      <c r="F9" s="79" t="s">
        <v>246</v>
      </c>
      <c r="G9" s="80" t="s">
        <v>250</v>
      </c>
      <c r="H9" s="65"/>
      <c r="I9" s="69"/>
      <c r="J9" s="78"/>
      <c r="K9" s="79" t="s">
        <v>235</v>
      </c>
      <c r="L9" s="79" t="s">
        <v>238</v>
      </c>
      <c r="M9" s="79" t="s">
        <v>242</v>
      </c>
      <c r="N9" s="79" t="s">
        <v>246</v>
      </c>
      <c r="O9" s="80" t="s">
        <v>250</v>
      </c>
      <c r="P9" s="65"/>
      <c r="R9" s="69"/>
      <c r="S9" s="81"/>
      <c r="T9" s="82" t="s">
        <v>235</v>
      </c>
      <c r="U9" s="82" t="s">
        <v>238</v>
      </c>
      <c r="V9" s="82" t="s">
        <v>242</v>
      </c>
      <c r="W9" s="82" t="s">
        <v>246</v>
      </c>
      <c r="X9" s="83" t="s">
        <v>250</v>
      </c>
      <c r="AA9" s="72"/>
      <c r="AB9" s="72"/>
      <c r="AC9" s="84"/>
      <c r="AD9" s="84"/>
      <c r="AE9" s="84"/>
      <c r="AF9" s="84"/>
      <c r="AG9" s="84"/>
      <c r="AH9" s="84"/>
      <c r="AI9" s="84"/>
      <c r="AJ9" s="84"/>
      <c r="AK9" s="84"/>
      <c r="AL9" s="84"/>
    </row>
    <row r="10" spans="1:38" ht="55.5" customHeight="1" x14ac:dyDescent="0.2">
      <c r="A10" s="519" t="s">
        <v>106</v>
      </c>
      <c r="B10" s="79" t="s">
        <v>248</v>
      </c>
      <c r="C10" s="89" t="str">
        <f>+'4 MAPA CALOR INHERENTE'!I10</f>
        <v xml:space="preserve">                   </v>
      </c>
      <c r="D10" s="89" t="str">
        <f>+'4 MAPA CALOR INHERENTE'!J10</f>
        <v xml:space="preserve">                   </v>
      </c>
      <c r="E10" s="89" t="str">
        <f>+'4 MAPA CALOR INHERENTE'!K10</f>
        <v xml:space="preserve">                   </v>
      </c>
      <c r="F10" s="89" t="str">
        <f>+'4 MAPA CALOR INHERENTE'!L10</f>
        <v xml:space="preserve">                   </v>
      </c>
      <c r="G10" s="90" t="str">
        <f>+'4 MAPA CALOR INHERENTE'!M10</f>
        <v xml:space="preserve">                   </v>
      </c>
      <c r="H10" s="88"/>
      <c r="I10" s="519" t="s">
        <v>106</v>
      </c>
      <c r="J10" s="79" t="s">
        <v>248</v>
      </c>
      <c r="K10" s="89" t="str">
        <f>+'6 MAPA CALOR RESIDUAL-TRATAMIEN'!K9</f>
        <v xml:space="preserve">                   </v>
      </c>
      <c r="L10" s="89" t="str">
        <f>+'6 MAPA CALOR RESIDUAL-TRATAMIEN'!L9</f>
        <v xml:space="preserve">                   </v>
      </c>
      <c r="M10" s="89" t="str">
        <f>+'6 MAPA CALOR RESIDUAL-TRATAMIEN'!M9</f>
        <v xml:space="preserve">                   </v>
      </c>
      <c r="N10" s="89" t="str">
        <f>+'6 MAPA CALOR RESIDUAL-TRATAMIEN'!N9</f>
        <v xml:space="preserve">                   </v>
      </c>
      <c r="O10" s="90" t="str">
        <f>+'6 MAPA CALOR RESIDUAL-TRATAMIEN'!O9</f>
        <v xml:space="preserve">                   </v>
      </c>
      <c r="P10" s="88"/>
      <c r="Q10" s="599" t="s">
        <v>106</v>
      </c>
      <c r="R10" s="91">
        <v>1</v>
      </c>
      <c r="S10" s="82" t="s">
        <v>248</v>
      </c>
      <c r="T10" s="89" t="s">
        <v>257</v>
      </c>
      <c r="U10" s="89" t="s">
        <v>257</v>
      </c>
      <c r="V10" s="89" t="s">
        <v>257</v>
      </c>
      <c r="W10" s="89" t="s">
        <v>257</v>
      </c>
      <c r="X10" s="90" t="s">
        <v>258</v>
      </c>
      <c r="AA10" s="72"/>
      <c r="AB10" s="72"/>
      <c r="AC10" s="84"/>
      <c r="AD10" s="84"/>
      <c r="AE10" s="84"/>
      <c r="AF10" s="92"/>
      <c r="AG10" s="92"/>
      <c r="AH10" s="92"/>
      <c r="AI10" s="92"/>
      <c r="AJ10" s="92"/>
      <c r="AK10" s="84"/>
      <c r="AL10" s="84"/>
    </row>
    <row r="11" spans="1:38" ht="55.5" customHeight="1" x14ac:dyDescent="0.2">
      <c r="A11" s="519"/>
      <c r="B11" s="79" t="s">
        <v>244</v>
      </c>
      <c r="C11" s="93" t="str">
        <f>+'4 MAPA CALOR INHERENTE'!I11</f>
        <v xml:space="preserve">                   </v>
      </c>
      <c r="D11" s="93" t="str">
        <f>+'4 MAPA CALOR INHERENTE'!J11</f>
        <v xml:space="preserve">                   </v>
      </c>
      <c r="E11" s="89" t="str">
        <f>+'4 MAPA CALOR INHERENTE'!K11</f>
        <v xml:space="preserve">                   </v>
      </c>
      <c r="F11" s="89" t="str">
        <f>+'4 MAPA CALOR INHERENTE'!L11</f>
        <v xml:space="preserve">  R3                 </v>
      </c>
      <c r="G11" s="90" t="str">
        <f>+'4 MAPA CALOR INHERENTE'!M11</f>
        <v xml:space="preserve">                   </v>
      </c>
      <c r="H11" s="88"/>
      <c r="I11" s="519"/>
      <c r="J11" s="79" t="s">
        <v>244</v>
      </c>
      <c r="K11" s="93" t="str">
        <f>+'6 MAPA CALOR RESIDUAL-TRATAMIEN'!K10</f>
        <v xml:space="preserve">                   </v>
      </c>
      <c r="L11" s="93" t="str">
        <f>+'6 MAPA CALOR RESIDUAL-TRATAMIEN'!L10</f>
        <v xml:space="preserve">                   </v>
      </c>
      <c r="M11" s="89" t="str">
        <f>+'6 MAPA CALOR RESIDUAL-TRATAMIEN'!M10</f>
        <v xml:space="preserve">                   </v>
      </c>
      <c r="N11" s="89" t="str">
        <f>+'6 MAPA CALOR RESIDUAL-TRATAMIEN'!N10</f>
        <v xml:space="preserve">                   </v>
      </c>
      <c r="O11" s="90" t="str">
        <f>+'6 MAPA CALOR RESIDUAL-TRATAMIEN'!O10</f>
        <v xml:space="preserve">                   </v>
      </c>
      <c r="P11" s="88"/>
      <c r="Q11" s="599"/>
      <c r="R11" s="91">
        <v>0.8</v>
      </c>
      <c r="S11" s="82" t="s">
        <v>244</v>
      </c>
      <c r="T11" s="93" t="s">
        <v>242</v>
      </c>
      <c r="U11" s="93" t="s">
        <v>242</v>
      </c>
      <c r="V11" s="89" t="s">
        <v>257</v>
      </c>
      <c r="W11" s="89" t="s">
        <v>257</v>
      </c>
      <c r="X11" s="90" t="s">
        <v>258</v>
      </c>
      <c r="AA11" s="72"/>
      <c r="AB11" s="72"/>
      <c r="AC11" s="84"/>
      <c r="AD11" s="94"/>
      <c r="AE11" s="95"/>
      <c r="AF11" s="92"/>
      <c r="AG11" s="92"/>
      <c r="AH11" s="92"/>
      <c r="AI11" s="92"/>
      <c r="AJ11" s="92"/>
      <c r="AK11" s="84"/>
      <c r="AL11" s="84"/>
    </row>
    <row r="12" spans="1:38" ht="55.5" customHeight="1" x14ac:dyDescent="0.2">
      <c r="A12" s="519"/>
      <c r="B12" s="79" t="s">
        <v>240</v>
      </c>
      <c r="C12" s="93" t="str">
        <f>+'4 MAPA CALOR INHERENTE'!I12</f>
        <v xml:space="preserve">                   </v>
      </c>
      <c r="D12" s="93" t="str">
        <f>+'4 MAPA CALOR INHERENTE'!J12</f>
        <v xml:space="preserve">                   </v>
      </c>
      <c r="E12" s="93" t="str">
        <f>+'4 MAPA CALOR INHERENTE'!K12</f>
        <v xml:space="preserve">                   </v>
      </c>
      <c r="F12" s="89" t="str">
        <f>+'4 MAPA CALOR INHERENTE'!L12</f>
        <v xml:space="preserve">R1 R2  R4 R5               </v>
      </c>
      <c r="G12" s="90" t="str">
        <f>+'4 MAPA CALOR INHERENTE'!M12</f>
        <v xml:space="preserve">                   </v>
      </c>
      <c r="H12" s="88"/>
      <c r="I12" s="519"/>
      <c r="J12" s="79" t="s">
        <v>240</v>
      </c>
      <c r="K12" s="93" t="str">
        <f>+'6 MAPA CALOR RESIDUAL-TRATAMIEN'!K11</f>
        <v xml:space="preserve">                   </v>
      </c>
      <c r="L12" s="93" t="str">
        <f>+'6 MAPA CALOR RESIDUAL-TRATAMIEN'!L11</f>
        <v xml:space="preserve">                   </v>
      </c>
      <c r="M12" s="93" t="str">
        <f>+'6 MAPA CALOR RESIDUAL-TRATAMIEN'!M11</f>
        <v xml:space="preserve">                   </v>
      </c>
      <c r="N12" s="89" t="str">
        <f>+'6 MAPA CALOR RESIDUAL-TRATAMIEN'!N11</f>
        <v xml:space="preserve">                   </v>
      </c>
      <c r="O12" s="90" t="str">
        <f>+'6 MAPA CALOR RESIDUAL-TRATAMIEN'!O11</f>
        <v xml:space="preserve">                   </v>
      </c>
      <c r="P12" s="88"/>
      <c r="Q12" s="599"/>
      <c r="R12" s="91">
        <v>0.6</v>
      </c>
      <c r="S12" s="82" t="s">
        <v>240</v>
      </c>
      <c r="T12" s="93" t="s">
        <v>242</v>
      </c>
      <c r="U12" s="93" t="s">
        <v>242</v>
      </c>
      <c r="V12" s="93" t="s">
        <v>242</v>
      </c>
      <c r="W12" s="89" t="s">
        <v>257</v>
      </c>
      <c r="X12" s="90" t="s">
        <v>258</v>
      </c>
      <c r="AA12" s="72"/>
      <c r="AB12" s="72"/>
      <c r="AC12" s="84"/>
      <c r="AD12" s="94"/>
      <c r="AE12" s="95"/>
      <c r="AF12" s="92"/>
      <c r="AG12" s="92"/>
      <c r="AH12" s="92"/>
      <c r="AI12" s="92"/>
      <c r="AJ12" s="96"/>
      <c r="AK12" s="84"/>
      <c r="AL12" s="84"/>
    </row>
    <row r="13" spans="1:38" ht="55.5" customHeight="1" x14ac:dyDescent="0.2">
      <c r="A13" s="519"/>
      <c r="B13" s="79" t="s">
        <v>236</v>
      </c>
      <c r="C13" s="97" t="str">
        <f>+'4 MAPA CALOR INHERENTE'!I13</f>
        <v xml:space="preserve">                   </v>
      </c>
      <c r="D13" s="93" t="str">
        <f>+'4 MAPA CALOR INHERENTE'!J13</f>
        <v xml:space="preserve">                   </v>
      </c>
      <c r="E13" s="93" t="str">
        <f>+'4 MAPA CALOR INHERENTE'!K13</f>
        <v xml:space="preserve">                   </v>
      </c>
      <c r="F13" s="89" t="str">
        <f>+'4 MAPA CALOR INHERENTE'!L13</f>
        <v xml:space="preserve">                   </v>
      </c>
      <c r="G13" s="90" t="str">
        <f>+'4 MAPA CALOR INHERENTE'!M13</f>
        <v xml:space="preserve">                   </v>
      </c>
      <c r="H13" s="88"/>
      <c r="I13" s="519"/>
      <c r="J13" s="79" t="s">
        <v>236</v>
      </c>
      <c r="K13" s="97" t="str">
        <f>+'6 MAPA CALOR RESIDUAL-TRATAMIEN'!K12</f>
        <v xml:space="preserve">                   </v>
      </c>
      <c r="L13" s="93" t="str">
        <f>+'6 MAPA CALOR RESIDUAL-TRATAMIEN'!L12</f>
        <v xml:space="preserve">                   </v>
      </c>
      <c r="M13" s="93" t="str">
        <f>+'6 MAPA CALOR RESIDUAL-TRATAMIEN'!M12</f>
        <v xml:space="preserve">                   </v>
      </c>
      <c r="N13" s="89" t="str">
        <f>+'6 MAPA CALOR RESIDUAL-TRATAMIEN'!N12</f>
        <v xml:space="preserve">R1 R2 R3 R4 R5               </v>
      </c>
      <c r="O13" s="90" t="str">
        <f>+'6 MAPA CALOR RESIDUAL-TRATAMIEN'!O12</f>
        <v xml:space="preserve">                   </v>
      </c>
      <c r="P13" s="88"/>
      <c r="Q13" s="599"/>
      <c r="R13" s="91">
        <v>0.4</v>
      </c>
      <c r="S13" s="82" t="s">
        <v>236</v>
      </c>
      <c r="T13" s="97" t="s">
        <v>259</v>
      </c>
      <c r="U13" s="93" t="s">
        <v>242</v>
      </c>
      <c r="V13" s="93" t="s">
        <v>242</v>
      </c>
      <c r="W13" s="89" t="s">
        <v>257</v>
      </c>
      <c r="X13" s="90" t="s">
        <v>258</v>
      </c>
      <c r="AA13" s="72"/>
      <c r="AB13" s="72"/>
      <c r="AC13" s="84"/>
      <c r="AD13" s="94"/>
      <c r="AE13" s="95"/>
      <c r="AF13" s="92"/>
      <c r="AG13" s="92"/>
      <c r="AH13" s="92"/>
      <c r="AI13" s="96"/>
      <c r="AJ13" s="92"/>
      <c r="AK13" s="84"/>
      <c r="AL13" s="84"/>
    </row>
    <row r="14" spans="1:38" ht="55.5" customHeight="1" thickBot="1" x14ac:dyDescent="0.25">
      <c r="A14" s="520"/>
      <c r="B14" s="98" t="s">
        <v>233</v>
      </c>
      <c r="C14" s="99" t="str">
        <f>+'4 MAPA CALOR INHERENTE'!I14</f>
        <v xml:space="preserve">                   </v>
      </c>
      <c r="D14" s="99" t="str">
        <f>+'4 MAPA CALOR INHERENTE'!J14</f>
        <v xml:space="preserve">                   </v>
      </c>
      <c r="E14" s="100" t="str">
        <f>+'4 MAPA CALOR INHERENTE'!K14</f>
        <v xml:space="preserve">                   </v>
      </c>
      <c r="F14" s="101" t="str">
        <f>+'4 MAPA CALOR INHERENTE'!L14</f>
        <v xml:space="preserve">                   </v>
      </c>
      <c r="G14" s="102" t="str">
        <f>+'4 MAPA CALOR INHERENTE'!M14</f>
        <v xml:space="preserve">                   </v>
      </c>
      <c r="H14" s="88"/>
      <c r="I14" s="520"/>
      <c r="J14" s="98" t="s">
        <v>233</v>
      </c>
      <c r="K14" s="99" t="str">
        <f>+'6 MAPA CALOR RESIDUAL-TRATAMIEN'!K13</f>
        <v xml:space="preserve">                   </v>
      </c>
      <c r="L14" s="99" t="str">
        <f>+'6 MAPA CALOR RESIDUAL-TRATAMIEN'!L13</f>
        <v xml:space="preserve">                   </v>
      </c>
      <c r="M14" s="100" t="str">
        <f>+'6 MAPA CALOR RESIDUAL-TRATAMIEN'!M13</f>
        <v xml:space="preserve">                   </v>
      </c>
      <c r="N14" s="101" t="str">
        <f>+'6 MAPA CALOR RESIDUAL-TRATAMIEN'!N13</f>
        <v xml:space="preserve">                   </v>
      </c>
      <c r="O14" s="102" t="str">
        <f>+'6 MAPA CALOR RESIDUAL-TRATAMIEN'!O13</f>
        <v xml:space="preserve">                   </v>
      </c>
      <c r="P14" s="88"/>
      <c r="Q14" s="599"/>
      <c r="R14" s="103">
        <v>0.2</v>
      </c>
      <c r="S14" s="104" t="s">
        <v>233</v>
      </c>
      <c r="T14" s="99" t="s">
        <v>259</v>
      </c>
      <c r="U14" s="99" t="s">
        <v>259</v>
      </c>
      <c r="V14" s="100" t="s">
        <v>242</v>
      </c>
      <c r="W14" s="101" t="s">
        <v>257</v>
      </c>
      <c r="X14" s="102" t="s">
        <v>258</v>
      </c>
      <c r="AA14" s="72"/>
      <c r="AB14" s="72"/>
      <c r="AC14" s="84"/>
      <c r="AD14" s="94"/>
      <c r="AE14" s="95"/>
      <c r="AF14" s="92"/>
      <c r="AG14" s="92"/>
      <c r="AH14" s="92"/>
      <c r="AI14" s="105"/>
      <c r="AJ14" s="92"/>
      <c r="AK14" s="84"/>
      <c r="AL14" s="84"/>
    </row>
    <row r="15" spans="1:38" x14ac:dyDescent="0.2">
      <c r="A15" s="73"/>
      <c r="B15" s="88"/>
      <c r="C15" s="177"/>
      <c r="D15" s="178"/>
      <c r="E15" s="179"/>
      <c r="F15" s="179"/>
      <c r="G15" s="88"/>
      <c r="H15" s="88"/>
      <c r="I15" s="88"/>
      <c r="J15" s="88"/>
      <c r="K15" s="88"/>
      <c r="L15" s="88"/>
      <c r="M15" s="88"/>
      <c r="N15" s="88"/>
      <c r="O15" s="88"/>
      <c r="P15" s="88"/>
      <c r="AA15" s="72"/>
      <c r="AB15" s="72"/>
      <c r="AC15" s="84"/>
      <c r="AD15" s="94"/>
      <c r="AE15" s="95"/>
      <c r="AF15" s="92"/>
      <c r="AG15" s="92"/>
      <c r="AH15" s="92"/>
      <c r="AI15" s="92"/>
      <c r="AJ15" s="92"/>
      <c r="AK15" s="84"/>
      <c r="AL15" s="84"/>
    </row>
    <row r="16" spans="1:38" ht="25.5" x14ac:dyDescent="0.2">
      <c r="A16" s="73"/>
      <c r="B16" s="88"/>
      <c r="C16" s="177"/>
      <c r="D16" s="178"/>
      <c r="E16" s="179"/>
      <c r="F16" s="179"/>
      <c r="G16" s="88"/>
      <c r="H16" s="88"/>
      <c r="I16" s="88"/>
      <c r="J16" s="88"/>
      <c r="K16" s="88"/>
      <c r="L16" s="88"/>
      <c r="M16" s="88"/>
      <c r="N16" s="88"/>
      <c r="O16" s="88"/>
      <c r="P16" s="88"/>
      <c r="T16" s="76" t="s">
        <v>260</v>
      </c>
      <c r="V16" s="72"/>
      <c r="W16" s="72"/>
      <c r="X16" s="72"/>
      <c r="Y16" s="72"/>
      <c r="Z16" s="72"/>
      <c r="AA16" s="72"/>
      <c r="AB16" s="72"/>
      <c r="AC16" s="84"/>
      <c r="AD16" s="94"/>
      <c r="AE16" s="84"/>
      <c r="AF16" s="95"/>
      <c r="AG16" s="95"/>
      <c r="AH16" s="95"/>
      <c r="AI16" s="95"/>
      <c r="AJ16" s="95"/>
      <c r="AK16" s="84"/>
      <c r="AL16" s="84"/>
    </row>
    <row r="17" spans="1:38" x14ac:dyDescent="0.2">
      <c r="A17" s="73"/>
      <c r="B17" s="88"/>
      <c r="C17" s="177"/>
      <c r="D17" s="178"/>
      <c r="E17" s="179"/>
      <c r="F17" s="179"/>
      <c r="G17" s="88"/>
      <c r="H17" s="88"/>
      <c r="I17" s="88"/>
      <c r="J17" s="88"/>
      <c r="K17" s="88"/>
      <c r="L17" s="88"/>
      <c r="M17" s="88"/>
      <c r="N17" s="88"/>
      <c r="O17" s="88"/>
      <c r="P17" s="88"/>
      <c r="T17" s="106" t="s">
        <v>258</v>
      </c>
      <c r="V17" s="72"/>
      <c r="W17" s="72"/>
      <c r="X17" s="72"/>
      <c r="Y17" s="72"/>
      <c r="Z17" s="72"/>
      <c r="AA17" s="72"/>
      <c r="AB17" s="72"/>
      <c r="AC17" s="84"/>
      <c r="AD17" s="84"/>
      <c r="AE17" s="84"/>
      <c r="AF17" s="92"/>
      <c r="AG17" s="92"/>
      <c r="AH17" s="92"/>
      <c r="AI17" s="92"/>
      <c r="AJ17" s="92"/>
      <c r="AK17" s="84"/>
      <c r="AL17" s="84"/>
    </row>
    <row r="18" spans="1:38" x14ac:dyDescent="0.2">
      <c r="A18" s="73"/>
      <c r="B18" s="88"/>
      <c r="C18" s="177"/>
      <c r="D18" s="178"/>
      <c r="E18" s="179"/>
      <c r="F18" s="179"/>
      <c r="G18" s="88"/>
      <c r="H18" s="88"/>
      <c r="I18" s="88"/>
      <c r="J18" s="88"/>
      <c r="K18" s="88"/>
      <c r="L18" s="88"/>
      <c r="M18" s="88"/>
      <c r="N18" s="88"/>
      <c r="O18" s="88"/>
      <c r="P18" s="88"/>
      <c r="T18" s="89" t="s">
        <v>257</v>
      </c>
      <c r="U18" s="72"/>
      <c r="V18" s="72"/>
      <c r="W18" s="72"/>
      <c r="X18" s="72"/>
      <c r="Y18" s="72"/>
      <c r="Z18" s="72"/>
      <c r="AA18" s="72"/>
      <c r="AB18" s="72"/>
      <c r="AC18" s="84"/>
      <c r="AD18" s="84"/>
      <c r="AE18" s="84"/>
      <c r="AF18" s="92"/>
      <c r="AG18" s="92"/>
      <c r="AH18" s="92"/>
      <c r="AI18" s="92"/>
      <c r="AJ18" s="92"/>
      <c r="AK18" s="84"/>
      <c r="AL18" s="84"/>
    </row>
    <row r="19" spans="1:38" x14ac:dyDescent="0.2">
      <c r="A19" s="73"/>
      <c r="B19" s="88"/>
      <c r="C19" s="177"/>
      <c r="D19" s="178"/>
      <c r="E19" s="179"/>
      <c r="F19" s="179"/>
      <c r="G19" s="88"/>
      <c r="H19" s="88"/>
      <c r="I19" s="88"/>
      <c r="J19" s="88"/>
      <c r="K19" s="88"/>
      <c r="L19" s="88"/>
      <c r="M19" s="88"/>
      <c r="N19" s="88"/>
      <c r="O19" s="88"/>
      <c r="P19" s="88"/>
      <c r="S19" s="107"/>
      <c r="T19" s="93" t="s">
        <v>242</v>
      </c>
      <c r="U19" s="107"/>
      <c r="V19" s="107"/>
      <c r="W19" s="107"/>
      <c r="X19" s="107"/>
      <c r="Y19" s="107"/>
      <c r="Z19" s="107"/>
      <c r="AA19" s="107"/>
      <c r="AB19" s="107"/>
      <c r="AC19" s="84"/>
      <c r="AD19" s="84"/>
      <c r="AE19" s="108"/>
      <c r="AF19" s="108"/>
      <c r="AG19" s="108"/>
      <c r="AH19" s="108"/>
      <c r="AI19" s="108"/>
      <c r="AJ19" s="108"/>
      <c r="AK19" s="84"/>
      <c r="AL19" s="84"/>
    </row>
    <row r="20" spans="1:38" x14ac:dyDescent="0.2">
      <c r="A20" s="73"/>
      <c r="B20" s="88"/>
      <c r="C20" s="177"/>
      <c r="D20" s="178"/>
      <c r="E20" s="179"/>
      <c r="F20" s="179"/>
      <c r="G20" s="88"/>
      <c r="H20" s="88"/>
      <c r="I20" s="88"/>
      <c r="J20" s="88"/>
      <c r="K20" s="88"/>
      <c r="L20" s="88"/>
      <c r="M20" s="88"/>
      <c r="N20" s="88"/>
      <c r="O20" s="88"/>
      <c r="P20" s="88"/>
      <c r="S20" s="107"/>
      <c r="T20" s="97" t="s">
        <v>259</v>
      </c>
      <c r="AA20" s="107"/>
      <c r="AB20" s="107"/>
      <c r="AC20" s="84"/>
      <c r="AD20" s="84"/>
      <c r="AE20" s="84"/>
      <c r="AF20" s="92"/>
      <c r="AG20" s="92"/>
      <c r="AH20" s="92"/>
      <c r="AI20" s="92"/>
      <c r="AJ20" s="92"/>
      <c r="AK20" s="84"/>
      <c r="AL20" s="84"/>
    </row>
    <row r="21" spans="1:38" x14ac:dyDescent="0.2">
      <c r="A21" s="73"/>
      <c r="B21" s="88"/>
      <c r="C21" s="177"/>
      <c r="D21" s="178"/>
      <c r="E21" s="179"/>
      <c r="F21" s="179"/>
      <c r="G21" s="88"/>
      <c r="H21" s="88"/>
      <c r="I21" s="88"/>
      <c r="J21" s="88"/>
      <c r="K21" s="88"/>
      <c r="L21" s="88"/>
      <c r="M21" s="88"/>
      <c r="N21" s="88"/>
      <c r="O21" s="88"/>
      <c r="P21" s="88"/>
      <c r="Q21" s="109"/>
      <c r="R21" s="109"/>
      <c r="S21" s="107"/>
      <c r="AA21" s="107"/>
      <c r="AB21" s="107"/>
      <c r="AC21" s="84"/>
      <c r="AD21" s="84"/>
      <c r="AE21" s="84"/>
      <c r="AF21" s="92"/>
      <c r="AG21" s="92"/>
      <c r="AH21" s="92"/>
      <c r="AI21" s="92"/>
      <c r="AJ21" s="92"/>
      <c r="AK21" s="84"/>
      <c r="AL21" s="84"/>
    </row>
    <row r="22" spans="1:38" x14ac:dyDescent="0.2">
      <c r="A22" s="73"/>
      <c r="B22" s="88"/>
      <c r="C22" s="177"/>
      <c r="D22" s="178"/>
      <c r="E22" s="179"/>
      <c r="F22" s="179"/>
      <c r="G22" s="88"/>
      <c r="H22" s="88"/>
      <c r="I22" s="88"/>
      <c r="J22" s="88"/>
      <c r="K22" s="88"/>
      <c r="L22" s="88"/>
      <c r="M22" s="88"/>
      <c r="N22" s="88"/>
      <c r="O22" s="88"/>
      <c r="P22" s="88"/>
      <c r="Q22" s="109"/>
      <c r="R22" s="109"/>
      <c r="S22" s="110"/>
      <c r="AA22" s="107"/>
      <c r="AB22" s="107"/>
      <c r="AC22" s="84"/>
      <c r="AD22" s="105"/>
      <c r="AE22" s="105"/>
      <c r="AF22" s="105"/>
      <c r="AG22" s="105"/>
      <c r="AH22" s="105"/>
      <c r="AI22" s="105"/>
      <c r="AJ22" s="92"/>
      <c r="AK22" s="84"/>
      <c r="AL22" s="84"/>
    </row>
    <row r="23" spans="1:38" x14ac:dyDescent="0.2">
      <c r="A23" s="73"/>
      <c r="B23" s="88"/>
      <c r="C23" s="177"/>
      <c r="D23" s="178"/>
      <c r="E23" s="179"/>
      <c r="F23" s="179"/>
      <c r="G23" s="88"/>
      <c r="H23" s="88"/>
      <c r="I23" s="88"/>
      <c r="J23" s="88"/>
      <c r="K23" s="88"/>
      <c r="L23" s="88"/>
      <c r="M23" s="88"/>
      <c r="N23" s="88"/>
      <c r="O23" s="88"/>
      <c r="P23" s="88"/>
      <c r="Q23" s="109"/>
      <c r="R23" s="109"/>
      <c r="AC23" s="84"/>
      <c r="AD23" s="111"/>
      <c r="AE23" s="111"/>
      <c r="AF23" s="111"/>
      <c r="AG23" s="111"/>
      <c r="AH23" s="111"/>
      <c r="AI23" s="111"/>
      <c r="AJ23" s="92"/>
      <c r="AK23" s="84"/>
      <c r="AL23" s="84"/>
    </row>
    <row r="24" spans="1:38" x14ac:dyDescent="0.2">
      <c r="A24" s="73"/>
      <c r="B24" s="88"/>
      <c r="C24" s="177"/>
      <c r="D24" s="178"/>
      <c r="E24" s="179"/>
      <c r="F24" s="179"/>
      <c r="G24" s="88"/>
      <c r="H24" s="88"/>
      <c r="I24" s="88"/>
      <c r="J24" s="88"/>
      <c r="K24" s="88"/>
      <c r="L24" s="88"/>
      <c r="M24" s="88"/>
      <c r="N24" s="88"/>
      <c r="O24" s="88"/>
      <c r="P24" s="88"/>
      <c r="Q24" s="109"/>
      <c r="R24" s="109"/>
      <c r="AC24" s="84"/>
      <c r="AD24" s="105"/>
      <c r="AE24" s="105"/>
      <c r="AF24" s="105"/>
      <c r="AG24" s="105"/>
      <c r="AH24" s="105"/>
      <c r="AI24" s="105"/>
      <c r="AJ24" s="92"/>
      <c r="AK24" s="84"/>
      <c r="AL24" s="84"/>
    </row>
    <row r="25" spans="1:38" x14ac:dyDescent="0.2">
      <c r="A25" s="73"/>
      <c r="B25" s="88"/>
      <c r="C25" s="177"/>
      <c r="D25" s="178"/>
      <c r="E25" s="179"/>
      <c r="F25" s="179"/>
      <c r="G25" s="88"/>
      <c r="H25" s="88"/>
      <c r="I25" s="88"/>
      <c r="J25" s="88"/>
      <c r="K25" s="88"/>
      <c r="L25" s="88"/>
      <c r="M25" s="88"/>
      <c r="N25" s="88"/>
      <c r="O25" s="88"/>
      <c r="P25" s="88"/>
      <c r="AC25" s="84"/>
      <c r="AD25" s="105"/>
      <c r="AE25" s="105"/>
      <c r="AF25" s="105"/>
      <c r="AG25" s="105"/>
      <c r="AH25" s="105"/>
      <c r="AI25" s="105"/>
      <c r="AJ25" s="92"/>
      <c r="AK25" s="84"/>
      <c r="AL25" s="84"/>
    </row>
    <row r="26" spans="1:38" x14ac:dyDescent="0.25">
      <c r="A26" s="73"/>
      <c r="B26" s="88"/>
      <c r="C26" s="177"/>
      <c r="D26" s="178"/>
      <c r="E26" s="179"/>
      <c r="F26" s="179"/>
      <c r="G26" s="88"/>
      <c r="H26" s="88"/>
      <c r="I26" s="88"/>
      <c r="J26" s="88"/>
      <c r="K26" s="88"/>
      <c r="L26" s="88"/>
      <c r="M26" s="88"/>
      <c r="N26" s="88"/>
      <c r="O26" s="88"/>
      <c r="P26" s="88"/>
    </row>
    <row r="27" spans="1:38" x14ac:dyDescent="0.25">
      <c r="A27" s="73"/>
      <c r="B27" s="88"/>
      <c r="C27" s="177"/>
      <c r="D27" s="178"/>
      <c r="E27" s="179"/>
      <c r="F27" s="179"/>
      <c r="G27" s="88"/>
      <c r="H27" s="88"/>
      <c r="I27" s="88"/>
      <c r="J27" s="88"/>
      <c r="K27" s="88"/>
      <c r="L27" s="88"/>
      <c r="M27" s="88"/>
      <c r="N27" s="88"/>
      <c r="O27" s="88"/>
      <c r="P27" s="88"/>
    </row>
    <row r="28" spans="1:38" x14ac:dyDescent="0.25">
      <c r="A28" s="73"/>
      <c r="B28" s="88"/>
      <c r="C28" s="177"/>
      <c r="D28" s="178"/>
      <c r="E28" s="179"/>
      <c r="F28" s="179"/>
      <c r="G28" s="88"/>
      <c r="H28" s="88"/>
      <c r="I28" s="88"/>
      <c r="J28" s="88"/>
      <c r="K28" s="88"/>
      <c r="L28" s="88"/>
      <c r="M28" s="88"/>
      <c r="N28" s="88"/>
      <c r="O28" s="88"/>
      <c r="P28" s="88"/>
    </row>
    <row r="29" spans="1:38" x14ac:dyDescent="0.25">
      <c r="A29" s="73"/>
      <c r="B29" s="88"/>
      <c r="C29" s="177"/>
      <c r="D29" s="178"/>
      <c r="E29" s="179"/>
      <c r="F29" s="179"/>
      <c r="G29" s="88"/>
      <c r="H29" s="88"/>
      <c r="I29" s="88"/>
      <c r="J29" s="88"/>
      <c r="K29" s="88"/>
      <c r="L29" s="88"/>
      <c r="M29" s="88"/>
      <c r="N29" s="88"/>
      <c r="O29" s="88"/>
      <c r="P29" s="88"/>
    </row>
    <row r="30" spans="1:38" ht="14.45" customHeight="1" x14ac:dyDescent="0.25">
      <c r="B30" s="68"/>
      <c r="D30" s="68"/>
      <c r="G30" s="68"/>
      <c r="H30" s="68"/>
      <c r="I30" s="68"/>
      <c r="J30" s="68"/>
      <c r="K30" s="68"/>
      <c r="L30" s="68"/>
      <c r="M30" s="68"/>
      <c r="N30" s="68"/>
      <c r="O30" s="68"/>
      <c r="P30" s="68"/>
      <c r="AA30" s="73"/>
      <c r="AB30" s="73"/>
      <c r="AC30" s="73"/>
      <c r="AD30" s="73"/>
      <c r="AE30" s="73"/>
      <c r="AF30" s="68"/>
      <c r="AG30" s="68"/>
      <c r="AH30" s="68"/>
      <c r="AI30" s="68"/>
      <c r="AJ30" s="68"/>
    </row>
    <row r="31" spans="1:38" ht="39" customHeight="1" x14ac:dyDescent="0.25">
      <c r="B31" s="68"/>
      <c r="D31" s="68"/>
      <c r="G31" s="68"/>
      <c r="H31" s="68"/>
      <c r="I31" s="68"/>
      <c r="J31" s="68"/>
      <c r="K31" s="68"/>
      <c r="L31" s="68"/>
      <c r="M31" s="68"/>
      <c r="N31" s="68"/>
      <c r="O31" s="68"/>
      <c r="P31" s="68"/>
      <c r="AA31" s="73"/>
      <c r="AB31" s="73"/>
      <c r="AC31" s="73"/>
      <c r="AD31" s="73"/>
      <c r="AE31" s="73"/>
      <c r="AF31" s="68"/>
      <c r="AG31" s="68"/>
      <c r="AH31" s="68"/>
      <c r="AI31" s="68"/>
      <c r="AJ31" s="68"/>
    </row>
    <row r="32" spans="1:38" ht="19.5" customHeight="1" x14ac:dyDescent="0.25">
      <c r="B32" s="68"/>
      <c r="D32" s="68"/>
      <c r="G32" s="68"/>
      <c r="H32" s="68"/>
      <c r="I32" s="68"/>
      <c r="J32" s="68"/>
      <c r="K32" s="68"/>
      <c r="L32" s="68"/>
      <c r="M32" s="68"/>
      <c r="N32" s="68"/>
      <c r="O32" s="68"/>
      <c r="P32" s="68"/>
      <c r="AA32" s="73"/>
      <c r="AB32" s="73"/>
      <c r="AC32" s="73"/>
      <c r="AD32" s="73"/>
      <c r="AE32" s="73"/>
      <c r="AF32" s="68"/>
      <c r="AG32" s="68"/>
      <c r="AH32" s="68"/>
      <c r="AI32" s="68"/>
      <c r="AJ32" s="68"/>
    </row>
    <row r="33" spans="2:36" ht="19.5" customHeight="1" x14ac:dyDescent="0.25">
      <c r="B33" s="68"/>
      <c r="D33" s="68"/>
      <c r="G33" s="68"/>
      <c r="H33" s="68"/>
      <c r="I33" s="68"/>
      <c r="J33" s="68"/>
      <c r="K33" s="68"/>
      <c r="L33" s="68"/>
      <c r="M33" s="68"/>
      <c r="N33" s="68"/>
      <c r="O33" s="68"/>
      <c r="P33" s="68"/>
      <c r="AA33" s="73"/>
      <c r="AB33" s="73"/>
      <c r="AC33" s="73"/>
      <c r="AD33" s="73"/>
      <c r="AE33" s="73"/>
      <c r="AF33" s="68"/>
      <c r="AG33" s="68"/>
      <c r="AH33" s="68"/>
      <c r="AI33" s="68"/>
      <c r="AJ33" s="68"/>
    </row>
    <row r="34" spans="2:36" ht="19.5" customHeight="1" x14ac:dyDescent="0.25">
      <c r="B34" s="68"/>
      <c r="D34" s="68"/>
      <c r="G34" s="68"/>
      <c r="H34" s="68"/>
      <c r="I34" s="68"/>
      <c r="J34" s="68"/>
      <c r="K34" s="68"/>
      <c r="L34" s="68"/>
      <c r="M34" s="68"/>
      <c r="N34" s="68"/>
      <c r="O34" s="68"/>
      <c r="P34" s="68"/>
      <c r="AA34" s="73"/>
      <c r="AB34" s="73"/>
      <c r="AC34" s="73"/>
      <c r="AD34" s="73"/>
      <c r="AE34" s="73"/>
      <c r="AF34" s="68"/>
      <c r="AG34" s="68"/>
      <c r="AH34" s="68"/>
      <c r="AI34" s="68"/>
      <c r="AJ34" s="68"/>
    </row>
    <row r="35" spans="2:36" ht="19.5" customHeight="1" x14ac:dyDescent="0.25">
      <c r="B35" s="68"/>
      <c r="D35" s="68"/>
      <c r="G35" s="68"/>
      <c r="H35" s="68"/>
      <c r="I35" s="68"/>
      <c r="J35" s="68"/>
      <c r="K35" s="68"/>
      <c r="L35" s="68"/>
      <c r="M35" s="68"/>
      <c r="N35" s="68"/>
      <c r="O35" s="68"/>
      <c r="P35" s="68"/>
      <c r="AA35" s="73"/>
      <c r="AB35" s="73"/>
      <c r="AC35" s="73"/>
      <c r="AD35" s="73"/>
      <c r="AE35" s="73"/>
      <c r="AF35" s="68"/>
      <c r="AG35" s="68"/>
      <c r="AH35" s="68"/>
      <c r="AI35" s="68"/>
      <c r="AJ35" s="68"/>
    </row>
    <row r="36" spans="2:36" ht="19.5" customHeight="1" x14ac:dyDescent="0.25">
      <c r="B36" s="68"/>
      <c r="D36" s="68"/>
      <c r="G36" s="68"/>
      <c r="H36" s="68"/>
      <c r="I36" s="68"/>
      <c r="J36" s="68"/>
      <c r="K36" s="68"/>
      <c r="L36" s="68"/>
      <c r="M36" s="68"/>
      <c r="N36" s="68"/>
      <c r="O36" s="68"/>
      <c r="P36" s="68"/>
      <c r="AA36" s="73"/>
      <c r="AB36" s="73"/>
      <c r="AC36" s="73"/>
      <c r="AD36" s="73"/>
      <c r="AE36" s="73"/>
      <c r="AF36" s="68"/>
      <c r="AG36" s="68"/>
      <c r="AH36" s="68"/>
      <c r="AI36" s="68"/>
      <c r="AJ36" s="68"/>
    </row>
    <row r="37" spans="2:36" x14ac:dyDescent="0.25"/>
    <row r="38" spans="2:36" x14ac:dyDescent="0.25"/>
    <row r="39" spans="2:36" x14ac:dyDescent="0.25"/>
    <row r="40" spans="2:36" x14ac:dyDescent="0.25"/>
    <row r="41" spans="2:36" x14ac:dyDescent="0.25"/>
    <row r="42" spans="2:36" x14ac:dyDescent="0.25"/>
    <row r="43" spans="2:36" x14ac:dyDescent="0.25"/>
    <row r="44" spans="2:36" x14ac:dyDescent="0.25"/>
    <row r="45" spans="2:36" x14ac:dyDescent="0.25"/>
    <row r="46" spans="2:36" x14ac:dyDescent="0.25"/>
    <row r="47" spans="2:36" x14ac:dyDescent="0.25"/>
    <row r="48" spans="2:36"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sheetData>
  <sheetProtection sheet="1" formatCells="0" formatColumns="0" formatRows="0" sort="0" autoFilter="0" pivotTables="0"/>
  <dataConsolidate/>
  <mergeCells count="13">
    <mergeCell ref="I10:I14"/>
    <mergeCell ref="Q10:Q14"/>
    <mergeCell ref="A7:G7"/>
    <mergeCell ref="C8:G8"/>
    <mergeCell ref="A10:A14"/>
    <mergeCell ref="B1:D2"/>
    <mergeCell ref="A1:A2"/>
    <mergeCell ref="I7:O7"/>
    <mergeCell ref="T7:X7"/>
    <mergeCell ref="K8:O8"/>
    <mergeCell ref="B4:D4"/>
    <mergeCell ref="B5:D5"/>
    <mergeCell ref="E1:F1"/>
  </mergeCells>
  <conditionalFormatting sqref="D15:E29">
    <cfRule type="cellIs" dxfId="17" priority="1" operator="equal">
      <formula>$S$14</formula>
    </cfRule>
    <cfRule type="cellIs" dxfId="16" priority="2" operator="equal">
      <formula>$S$13</formula>
    </cfRule>
    <cfRule type="cellIs" dxfId="15" priority="3" operator="equal">
      <formula>$S$12</formula>
    </cfRule>
    <cfRule type="cellIs" dxfId="14" priority="4" operator="equal">
      <formula>$S$11</formula>
    </cfRule>
    <cfRule type="cellIs" dxfId="13" priority="5" operator="equal">
      <formula>$S$10</formula>
    </cfRule>
  </conditionalFormatting>
  <conditionalFormatting sqref="F15:F29">
    <cfRule type="cellIs" dxfId="12" priority="6" operator="equal">
      <formula>$T$9</formula>
    </cfRule>
    <cfRule type="cellIs" dxfId="11" priority="7" operator="equal">
      <formula>$U$9</formula>
    </cfRule>
    <cfRule type="cellIs" dxfId="10" priority="8" operator="equal">
      <formula>$V$9</formula>
    </cfRule>
    <cfRule type="cellIs" dxfId="9" priority="9" operator="equal">
      <formula>$W$9</formula>
    </cfRule>
    <cfRule type="cellIs" dxfId="8" priority="10" operator="equal">
      <formula>$X$9</formula>
    </cfRule>
  </conditionalFormatting>
  <conditionalFormatting sqref="G15:G29">
    <cfRule type="cellIs" dxfId="7" priority="16" operator="equal">
      <formula>$T$17</formula>
    </cfRule>
    <cfRule type="cellIs" dxfId="6" priority="17" operator="equal">
      <formula>$T$18</formula>
    </cfRule>
    <cfRule type="cellIs" dxfId="5" priority="18" operator="equal">
      <formula>$T$19</formula>
    </cfRule>
    <cfRule type="cellIs" dxfId="4" priority="19" operator="equal">
      <formula>$T$20</formula>
    </cfRule>
  </conditionalFormatting>
  <dataValidations count="3">
    <dataValidation type="list" allowBlank="1" showInputMessage="1" showErrorMessage="1" sqref="JD10:JJ17">
      <formula1>#REF!</formula1>
    </dataValidation>
    <dataValidation allowBlank="1" showInputMessage="1" showErrorMessage="1" prompt="La probabilidad se encuentra determinada por una escala de 1 a 3, siendo 1 la menor probabilidad de ocurrencia del riesgo y 3 la mayor probabilidad de  ocurrencia." sqref="JC9"/>
    <dataValidation allowBlank="1" showInputMessage="1" showErrorMessage="1" prompt="Es la materialización del riesgo y las consecuencias de su aparición. Su escala es: 5 bajo impacto, 10 medio, 20 alto impacto._x000a_" sqref="JD9:JJ9"/>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5F0CCD84194CB24D8526459418388F85" ma:contentTypeVersion="21" ma:contentTypeDescription="Crear nuevo documento." ma:contentTypeScope="" ma:versionID="5733d2604a720bb2885b7b426f836bde">
  <xsd:schema xmlns:xsd="http://www.w3.org/2001/XMLSchema" xmlns:xs="http://www.w3.org/2001/XMLSchema" xmlns:p="http://schemas.microsoft.com/office/2006/metadata/properties" xmlns:ns1="http://schemas.microsoft.com/sharepoint/v3" xmlns:ns2="64d77176-54eb-4753-be67-9b2e2fa23e0f" xmlns:ns3="70eaac67-e064-433b-ba54-6f78c0f1ecb1" targetNamespace="http://schemas.microsoft.com/office/2006/metadata/properties" ma:root="true" ma:fieldsID="b20fc0b8f429c472a71be35be7945ee6" ns1:_="" ns2:_="" ns3:_="">
    <xsd:import namespace="http://schemas.microsoft.com/sharepoint/v3"/>
    <xsd:import namespace="64d77176-54eb-4753-be67-9b2e2fa23e0f"/>
    <xsd:import namespace="70eaac67-e064-433b-ba54-6f78c0f1ecb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1:_ip_UnifiedCompliancePolicyProperties" minOccurs="0"/>
                <xsd:element ref="ns1:_ip_UnifiedCompliancePolicyUIAc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iedades de la Directiva de cumplimiento unificado" ma:hidden="true" ma:internalName="_ip_UnifiedCompliancePolicyProperties">
      <xsd:simpleType>
        <xsd:restriction base="dms:Note"/>
      </xsd:simpleType>
    </xsd:element>
    <xsd:element name="_ip_UnifiedCompliancePolicyUIAction" ma:index="21"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4d77176-54eb-4753-be67-9b2e2fa23e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ca5960cb-9bf6-480a-8d5d-5a94d253b0e7"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eaac67-e064-433b-ba54-6f78c0f1ecb1"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27c4427a-9750-41f9-ad55-9fc71e3b9295}" ma:internalName="TaxCatchAll" ma:showField="CatchAllData" ma:web="70eaac67-e064-433b-ba54-6f78c0f1ecb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70eaac67-e064-433b-ba54-6f78c0f1ecb1" xsi:nil="true"/>
    <lcf76f155ced4ddcb4097134ff3c332f xmlns="64d77176-54eb-4753-be67-9b2e2fa23e0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2.xml><?xml version="1.0" encoding="utf-8"?>
<ds:datastoreItem xmlns:ds="http://schemas.openxmlformats.org/officeDocument/2006/customXml" ds:itemID="{DABD422B-6E5B-40A9-B45C-71B83F4BF346}"/>
</file>

<file path=customXml/itemProps3.xml><?xml version="1.0" encoding="utf-8"?>
<ds:datastoreItem xmlns:ds="http://schemas.openxmlformats.org/officeDocument/2006/customXml" ds:itemID="{A14D0167-1D94-443D-9441-36E43987C786}">
  <ds:schemaRefs>
    <ds:schemaRef ds:uri="http://purl.org/dc/terms/"/>
    <ds:schemaRef ds:uri="cadaebf9-c45c-4928-a835-b6d2640c562f"/>
    <ds:schemaRef ds:uri="http://purl.org/dc/elements/1.1/"/>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eb8db8e2-9e38-4af2-b3f2-f3ede193e57b"/>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24</vt:i4>
      </vt:variant>
    </vt:vector>
  </HeadingPairs>
  <TitlesOfParts>
    <vt:vector size="35" baseType="lpstr">
      <vt:lpstr>1 INSTRUCTIVO DES-DE-008</vt:lpstr>
      <vt:lpstr>2 CONTEXTO E IDENTIFICACIÓN</vt:lpstr>
      <vt:lpstr>10 FORMULAS</vt:lpstr>
      <vt:lpstr>3 PROBABIL E IMPACTO INHERENTE</vt:lpstr>
      <vt:lpstr>4 MAPA CALOR INHERENTE</vt:lpstr>
      <vt:lpstr>5 VALORACIÓN CONTROL PROBAB.</vt:lpstr>
      <vt:lpstr>5 VALORACIÓN CONTROL IMPACTO</vt:lpstr>
      <vt:lpstr>6 MAPA CALOR RESIDUAL-TRATAMIEN</vt:lpstr>
      <vt:lpstr>7 MAPA CALOR INHEREN Y RESIDUAL</vt:lpstr>
      <vt:lpstr>8 PEFIL RIESGO DEL PROCESO</vt:lpstr>
      <vt:lpstr>10 CONTROL DE CAMBIOS</vt:lpstr>
      <vt:lpstr>Afectación_Económica</vt:lpstr>
      <vt:lpstr>'10 CONTROL DE CAMBIOS'!Área_de_impresión</vt:lpstr>
      <vt:lpstr>'3 PROBABIL E IMPACTO INHERENTE'!Área_de_impresión</vt:lpstr>
      <vt:lpstr>E_Relaciones_Laborales</vt:lpstr>
      <vt:lpstr>'5 VALORACIÓN CONTROL IMPACTO'!Ejecución_administración_de_procesos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Reputacional</vt:lpstr>
      <vt:lpstr>Seguridad_Información</vt:lpstr>
      <vt:lpstr>Talento_Humano</vt:lpstr>
      <vt:lpstr>Tecnología</vt:lpstr>
      <vt:lpstr>Tipo</vt:lpstr>
      <vt:lpstr>'2 CONTEXTO E IDENTIFICACIÓN'!Títulos_a_imprimir</vt:lpstr>
      <vt:lpstr>'3 PROBABIL E IMPACTO INHERENTE'!Títulos_a_imprimir</vt:lpstr>
      <vt:lpstr>'5 VALORACIÓN CONTROL IMPACTO'!Títulos_a_imprimir</vt:lpstr>
      <vt:lpstr>'5 VALORACIÓN CONTROL PROBAB.'!Títulos_a_imprimir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Pao vizcaino</cp:lastModifiedBy>
  <cp:revision/>
  <dcterms:created xsi:type="dcterms:W3CDTF">2006-09-16T00:00:00Z</dcterms:created>
  <dcterms:modified xsi:type="dcterms:W3CDTF">2026-01-30T15:29:01Z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0x0101005F0CCD84194CB24D8526459418388F85</vt:lpwstr>
  </property>
</Properties>
</file>