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showInkAnnotation="0" codeName="ThisWorkbook" defaultThemeVersion="124226"/>
  <mc:AlternateContent xmlns:mc="http://schemas.openxmlformats.org/markup-compatibility/2006">
    <mc:Choice Requires="x15">
      <x15ac:absPath xmlns:x15ac="http://schemas.microsoft.com/office/spreadsheetml/2010/11/ac" url="https://d.docs.live.net/4592eb41938d7ffb/Documentos/UMV/2026/Mapas  Riesgos 2026-V1 AJUSTADOS/"/>
    </mc:Choice>
  </mc:AlternateContent>
  <xr:revisionPtr revIDLastSave="16" documentId="13_ncr:1_{F2CA02C3-2ED9-403D-B753-C1928459ED8D}" xr6:coauthVersionLast="47" xr6:coauthVersionMax="47" xr10:uidLastSave="{B8A561C1-22E9-4233-958A-69EBE17655A8}"/>
  <bookViews>
    <workbookView xWindow="-120" yWindow="-120" windowWidth="20730" windowHeight="11040" firstSheet="1" activeTab="1" xr2:uid="{00000000-000D-0000-FFFF-FFFF00000000}"/>
  </bookViews>
  <sheets>
    <sheet name="1 INSTRUCTIVO DES-DI-008" sheetId="38" r:id="rId1"/>
    <sheet name="2 CONTEXTO E IDENTIFICACIÓN" sheetId="30" r:id="rId2"/>
    <sheet name="3 PROBABIL E IMPACTO INHERENTE" sheetId="15" r:id="rId3"/>
    <sheet name="4 MAPA CALOR INHERENTE" sheetId="31" r:id="rId4"/>
    <sheet name="5 VALORACIÓN CONTROL PROBAB." sheetId="9" r:id="rId5"/>
    <sheet name="5 VALORACIÓN CONTROL IMPACTO" sheetId="39" r:id="rId6"/>
    <sheet name="6 MAPA CALOR RESIDUAL-TRATAMIEN" sheetId="35" r:id="rId7"/>
    <sheet name="7 MAPA CALOR INHEREN Y RESIDUAL" sheetId="37" r:id="rId8"/>
    <sheet name="8 PEFIL RIESGO DEL PROCESO" sheetId="33" r:id="rId9"/>
    <sheet name="10 FORMULAS" sheetId="34" state="hidden" r:id="rId10"/>
    <sheet name="10 CONTROL DE CAMBIOS" sheetId="20" r:id="rId11"/>
  </sheets>
  <externalReferences>
    <externalReference r:id="rId12"/>
    <externalReference r:id="rId13"/>
  </externalReferences>
  <definedNames>
    <definedName name="_xlnm._FilterDatabase" localSheetId="1" hidden="1">'2 CONTEXTO E IDENTIFICACIÓN'!$F$7:$J$8</definedName>
    <definedName name="_xlnm._FilterDatabase" localSheetId="2" hidden="1">'3 PROBABIL E IMPACTO INHERENTE'!$A$8:$N$8</definedName>
    <definedName name="_xlnm._FilterDatabase" localSheetId="3" hidden="1">'4 MAPA CALOR INHERENTE'!$A$9:$AJ$9</definedName>
    <definedName name="_xlnm._FilterDatabase" localSheetId="5" hidden="1">'5 VALORACIÓN CONTROL IMPACTO'!$A$7:$W$127</definedName>
    <definedName name="_xlnm._FilterDatabase" localSheetId="4" hidden="1">'5 VALORACIÓN CONTROL PROBAB.'!$A$7:$W$127</definedName>
    <definedName name="_xlnm._FilterDatabase" localSheetId="6" hidden="1">'6 MAPA CALOR RESIDUAL-TRATAMIEN'!$A$8:$AL$8</definedName>
    <definedName name="_xlnm._FilterDatabase" localSheetId="7" hidden="1">'7 MAPA CALOR INHEREN Y RESIDUAL'!$A$9:$AL$9</definedName>
    <definedName name="Afectación_Económica">'3 PROBABIL E IMPACTO INHERENTE'!$X$9:$X$14</definedName>
    <definedName name="_xlnm.Print_Area" localSheetId="10">'10 CONTROL DE CAMBIOS'!$A$1:$D$9</definedName>
    <definedName name="_xlnm.Print_Area" localSheetId="2">'3 PROBABIL E IMPACTO INHERENTE'!$A$1:$Y$28</definedName>
    <definedName name="Definicion_tratamiento" localSheetId="5">'10 FORMULAS'!#REF!</definedName>
    <definedName name="Definicion_tratamiento">'10 FORMULAS'!#REF!</definedName>
    <definedName name="E_Relaciones_Laborales">'10 FORMULAS'!$C$12:$C$17</definedName>
    <definedName name="Ejecución_administración_de_procesos" localSheetId="5">Tabla2[Ejecución_administración_de_procesos]</definedName>
    <definedName name="Ejecución_administración_de_procesos">Tabla2[Ejecución_administración_de_procesos]</definedName>
    <definedName name="Evento_externo">'10 FORMULAS'!$F$39:$F$42</definedName>
    <definedName name="F_Usuarios_Productos_y_Prácticas_Organizacionales">'10 FORMULAS'!$C$18:$C$23</definedName>
    <definedName name="Fiscal">'10 FORMULAS'!$B$32:$B$35</definedName>
    <definedName name="Fiscal_A" localSheetId="5">'10 FORMULAS'!#REF!</definedName>
    <definedName name="Fiscal_A">'10 FORMULAS'!#REF!</definedName>
    <definedName name="Fiscal_B" localSheetId="5">'10 FORMULAS'!#REF!</definedName>
    <definedName name="Fiscal_B">'10 FORMULAS'!#REF!</definedName>
    <definedName name="G_Daños_Activos_Físicos">'10 FORMULAS'!$C$24:$C$26</definedName>
    <definedName name="Gestión">'10 FORMULAS'!$A$32:$A$34</definedName>
    <definedName name="Gestiòn" localSheetId="5">'10 FORMULAS'!#REF!</definedName>
    <definedName name="Gestiòn">'10 FORMULAS'!#REF!</definedName>
    <definedName name="Gestión_A" localSheetId="5">'10 FORMULAS'!#REF!</definedName>
    <definedName name="Gestión_A">'10 FORMULAS'!#REF!</definedName>
    <definedName name="Gestión_B" localSheetId="5">'10 FORMULAS'!#REF!</definedName>
    <definedName name="Gestión_B">'10 FORMULAS'!#REF!</definedName>
    <definedName name="IMPACTO_PROCESOS" localSheetId="1">'[1]LISTAS FORMULAS'!$C$3:$C$7</definedName>
    <definedName name="IMPACTO_PROCESOS" localSheetId="3">'[1]LISTAS FORMULAS'!$C$3:$C$7</definedName>
    <definedName name="IMPACTO_PROCESOS" localSheetId="6">'[1]LISTAS FORMULAS'!$C$3:$C$7</definedName>
    <definedName name="IMPACTO_PROCESOS" localSheetId="7">'[1]LISTAS FORMULAS'!$C$3:$C$7</definedName>
    <definedName name="IMPACTO_PROCESOS" localSheetId="8">'[1]LISTAS FORMULAS'!$C$3:$C$7</definedName>
    <definedName name="Infraestructura">'10 FORMULAS'!$E$39:$E$42</definedName>
    <definedName name="Integridad_Pública_Corrupción">'10 FORMULAS'!$D$32:$D$34</definedName>
    <definedName name="Integridad_Pública_LA_FT_FP">'10 FORMULAS'!$E$32:$E$34</definedName>
    <definedName name="IntegridadPública_Corrupción" localSheetId="5">'10 FORMULAS'!#REF!</definedName>
    <definedName name="IntegridadPública_Corrupción">'10 FORMULAS'!#REF!</definedName>
    <definedName name="IntegridadPública_LA_FT_FP" localSheetId="5">'10 FORMULAS'!#REF!</definedName>
    <definedName name="IntegridadPública_LA_FT_FP">'10 FORMULAS'!#REF!</definedName>
    <definedName name="opciones" localSheetId="1">'[1]LISTAS FORMULAS'!$F$3:$F$4</definedName>
    <definedName name="opciones" localSheetId="3">'[1]LISTAS FORMULAS'!$F$3:$F$4</definedName>
    <definedName name="opciones" localSheetId="6">'[1]LISTAS FORMULAS'!$F$3:$F$4</definedName>
    <definedName name="opciones" localSheetId="7">'[1]LISTAS FORMULAS'!$F$3:$F$4</definedName>
    <definedName name="opciones" localSheetId="8">'[1]LISTAS FORMULAS'!$F$3:$F$4</definedName>
    <definedName name="opciones2" localSheetId="1">'[1]LISTAS FORMULAS'!$G$3:$G$5</definedName>
    <definedName name="opciones2" localSheetId="3">'[1]LISTAS FORMULAS'!$G$3:$G$5</definedName>
    <definedName name="opciones2" localSheetId="6">'[1]LISTAS FORMULAS'!$G$3:$G$5</definedName>
    <definedName name="opciones2" localSheetId="7">'[1]LISTAS FORMULAS'!$G$3:$G$5</definedName>
    <definedName name="opciones2" localSheetId="8">'[1]LISTAS FORMULAS'!$G$3:$G$5</definedName>
    <definedName name="Plan_accion" localSheetId="5">'10 FORMULAS'!#REF!</definedName>
    <definedName name="Plan_accion">'10 FORMULAS'!#REF!</definedName>
    <definedName name="Plan_acción" localSheetId="5">'10 FORMULAS'!#REF!</definedName>
    <definedName name="Plan_acción">'10 FORMULAS'!#REF!</definedName>
    <definedName name="Plan_de_acción" localSheetId="5">'10 FORMULAS'!#REF!</definedName>
    <definedName name="Plan_de_acción">'10 FORMULAS'!#REF!</definedName>
    <definedName name="Posibilidad__de_efecto_dañoso_sobre_el_interes_patrimonial" localSheetId="5">'10 FORMULAS'!#REF!</definedName>
    <definedName name="Posibilidad__de_efecto_dañoso_sobre_el_interes_patrimonial">'10 FORMULAS'!#REF!</definedName>
    <definedName name="Posibilidad_de_pérdida_Económica" localSheetId="5">'10 FORMULAS'!#REF!</definedName>
    <definedName name="Posibilidad_de_pérdida_Económica">'10 FORMULAS'!#REF!</definedName>
    <definedName name="Quince_Cero" localSheetId="1">'[1]LISTAS FORMULAS'!$F$14:$F$15</definedName>
    <definedName name="Quince_Cero" localSheetId="3">'[1]LISTAS FORMULAS'!$F$14:$F$15</definedName>
    <definedName name="Quince_Cero" localSheetId="6">'[1]LISTAS FORMULAS'!$F$14:$F$15</definedName>
    <definedName name="Quince_Cero" localSheetId="7">'[1]LISTAS FORMULAS'!$F$14:$F$15</definedName>
    <definedName name="Quince_Cero" localSheetId="8">'[1]LISTAS FORMULAS'!$F$14:$F$15</definedName>
    <definedName name="Rango_Calificacion_Ejecucion" localSheetId="1">'[1]LISTAS FORMULAS'!$H$3:$H$5</definedName>
    <definedName name="Rango_Calificacion_Ejecucion" localSheetId="3">'[1]LISTAS FORMULAS'!$H$3:$H$5</definedName>
    <definedName name="Rango_Calificacion_Ejecucion" localSheetId="6">'[1]LISTAS FORMULAS'!$H$3:$H$5</definedName>
    <definedName name="Rango_Calificacion_Ejecucion" localSheetId="7">'[1]LISTAS FORMULAS'!$H$3:$H$5</definedName>
    <definedName name="Rango_Calificacion_Ejecucion" localSheetId="8">'[1]LISTAS FORMULAS'!$H$3:$H$5</definedName>
    <definedName name="Reducir_mitigar_Transferir_Evitar" localSheetId="5">#REF!</definedName>
    <definedName name="Reducir_mitigar_Transferir_Evitar">#REF!</definedName>
    <definedName name="Reputacional">'3 PROBABIL E IMPACTO INHERENTE'!$Y$9:$Y$14</definedName>
    <definedName name="Requiere_Plan_de_Acción" localSheetId="5">#REF!</definedName>
    <definedName name="Requiere_Plan_de_Acción">#REF!</definedName>
    <definedName name="Seg.Información" localSheetId="5">'10 FORMULAS'!#REF!</definedName>
    <definedName name="Seg.Información">'10 FORMULAS'!#REF!</definedName>
    <definedName name="Seguridad_Información">'10 FORMULAS'!$C$32:$C$34</definedName>
    <definedName name="Talento_Humano">'10 FORMULAS'!$C$39:$C$42</definedName>
    <definedName name="Tecnología">'10 FORMULAS'!$D$39:$D$43</definedName>
    <definedName name="Tipo" localSheetId="10">'[2]CONTEXTO E IDENTIFICACIÓN'!$C$21:$C$24</definedName>
    <definedName name="TIPO" localSheetId="3">'[1]CONTEXTO E IDENTIFICACIÓN'!$E$29:$E$32</definedName>
    <definedName name="TIPO" localSheetId="6">'[1]CONTEXTO E IDENTIFICACIÓN'!$E$29:$E$32</definedName>
    <definedName name="TIPO" localSheetId="7">'[1]CONTEXTO E IDENTIFICACIÓN'!$E$29:$E$32</definedName>
    <definedName name="TIPO" localSheetId="8">'[1]CONTEXTO E IDENTIFICACIÓN'!$E$29:$E$32</definedName>
    <definedName name="Tipo">'10 FORMULAS'!$A$4:$A$11</definedName>
    <definedName name="_xlnm.Print_Titles" localSheetId="1">'2 CONTEXTO E IDENTIFICACIÓN'!$7:$8</definedName>
    <definedName name="_xlnm.Print_Titles" localSheetId="2">'3 PROBABIL E IMPACTO INHERENTE'!$5:$8</definedName>
    <definedName name="_xlnm.Print_Titles" localSheetId="5">'5 VALORACIÓN CONTROL IMPACTO'!$3:$7</definedName>
    <definedName name="_xlnm.Print_Titles" localSheetId="4">'5 VALORACIÓN CONTROL PROBAB.'!$3:$7</definedName>
    <definedName name="Transacción_u_Operación_aplica_para_LA_FT_FP">'10 FORMULAS'!$B$39:$B$42</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35" l="1"/>
  <c r="D10" i="35"/>
  <c r="C9" i="15"/>
  <c r="C10" i="15"/>
  <c r="J10" i="30"/>
  <c r="B10" i="15" s="1"/>
  <c r="I11" i="9"/>
  <c r="J11" i="30"/>
  <c r="J12" i="30"/>
  <c r="C28" i="35"/>
  <c r="C27" i="35"/>
  <c r="C26" i="35"/>
  <c r="C25" i="35"/>
  <c r="C24" i="35"/>
  <c r="C23" i="35"/>
  <c r="C22" i="35"/>
  <c r="C21" i="35"/>
  <c r="C20" i="35"/>
  <c r="C19" i="35"/>
  <c r="C18" i="35"/>
  <c r="C17" i="35"/>
  <c r="C16" i="35"/>
  <c r="C14" i="35"/>
  <c r="C13" i="35"/>
  <c r="C12" i="35"/>
  <c r="C11" i="35"/>
  <c r="C10" i="35"/>
  <c r="D9" i="35" l="1"/>
  <c r="L9" i="39"/>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8" i="39"/>
  <c r="I8" i="39"/>
  <c r="I9" i="39"/>
  <c r="I10" i="39"/>
  <c r="N127" i="39"/>
  <c r="K127" i="39"/>
  <c r="I127" i="39"/>
  <c r="N126" i="39"/>
  <c r="K126" i="39"/>
  <c r="I126" i="39"/>
  <c r="N125" i="39"/>
  <c r="K125" i="39"/>
  <c r="I125" i="39"/>
  <c r="N124" i="39"/>
  <c r="K124" i="39"/>
  <c r="I124" i="39"/>
  <c r="N123" i="39"/>
  <c r="K123" i="39"/>
  <c r="I123" i="39"/>
  <c r="N122" i="39"/>
  <c r="K122" i="39"/>
  <c r="I122" i="39"/>
  <c r="A122" i="39"/>
  <c r="N121" i="39"/>
  <c r="K121" i="39"/>
  <c r="I121" i="39"/>
  <c r="N120" i="39"/>
  <c r="K120" i="39"/>
  <c r="I120" i="39"/>
  <c r="N119" i="39"/>
  <c r="K119" i="39"/>
  <c r="I119" i="39"/>
  <c r="N118" i="39"/>
  <c r="K118" i="39"/>
  <c r="I118" i="39"/>
  <c r="N117" i="39"/>
  <c r="K117" i="39"/>
  <c r="I117" i="39"/>
  <c r="N116" i="39"/>
  <c r="K116" i="39"/>
  <c r="I116" i="39"/>
  <c r="A116" i="39"/>
  <c r="N115" i="39"/>
  <c r="K115" i="39"/>
  <c r="I115" i="39"/>
  <c r="N114" i="39"/>
  <c r="K114" i="39"/>
  <c r="I114" i="39"/>
  <c r="N113" i="39"/>
  <c r="K113" i="39"/>
  <c r="I113" i="39"/>
  <c r="N112" i="39"/>
  <c r="K112" i="39"/>
  <c r="I112" i="39"/>
  <c r="N111" i="39"/>
  <c r="K111" i="39"/>
  <c r="I111" i="39"/>
  <c r="N110" i="39"/>
  <c r="K110" i="39"/>
  <c r="I110" i="39"/>
  <c r="A110" i="39"/>
  <c r="N109" i="39"/>
  <c r="K109" i="39"/>
  <c r="I109" i="39"/>
  <c r="N108" i="39"/>
  <c r="K108" i="39"/>
  <c r="I108" i="39"/>
  <c r="N107" i="39"/>
  <c r="K107" i="39"/>
  <c r="I107" i="39"/>
  <c r="N106" i="39"/>
  <c r="K106" i="39"/>
  <c r="I106" i="39"/>
  <c r="N105" i="39"/>
  <c r="K105" i="39"/>
  <c r="I105" i="39"/>
  <c r="N104" i="39"/>
  <c r="K104" i="39"/>
  <c r="I104" i="39"/>
  <c r="A104" i="39"/>
  <c r="N103" i="39"/>
  <c r="K103" i="39"/>
  <c r="I103" i="39"/>
  <c r="N102" i="39"/>
  <c r="K102" i="39"/>
  <c r="I102" i="39"/>
  <c r="N101" i="39"/>
  <c r="K101" i="39"/>
  <c r="I101" i="39"/>
  <c r="N100" i="39"/>
  <c r="K100" i="39"/>
  <c r="I100" i="39"/>
  <c r="N99" i="39"/>
  <c r="K99" i="39"/>
  <c r="I99" i="39"/>
  <c r="N98" i="39"/>
  <c r="K98" i="39"/>
  <c r="I98" i="39"/>
  <c r="A98" i="39"/>
  <c r="N97" i="39"/>
  <c r="K97" i="39"/>
  <c r="I97" i="39"/>
  <c r="N96" i="39"/>
  <c r="K96" i="39"/>
  <c r="I96" i="39"/>
  <c r="N95" i="39"/>
  <c r="K95" i="39"/>
  <c r="I95" i="39"/>
  <c r="N94" i="39"/>
  <c r="K94" i="39"/>
  <c r="I94" i="39"/>
  <c r="N93" i="39"/>
  <c r="K93" i="39"/>
  <c r="S93" i="39" s="1"/>
  <c r="I93" i="39"/>
  <c r="N92" i="39"/>
  <c r="K92" i="39"/>
  <c r="I92" i="39"/>
  <c r="A92" i="39"/>
  <c r="N91" i="39"/>
  <c r="K91" i="39"/>
  <c r="I91" i="39"/>
  <c r="N90" i="39"/>
  <c r="K90" i="39"/>
  <c r="I90" i="39"/>
  <c r="N89" i="39"/>
  <c r="K89" i="39"/>
  <c r="I89" i="39"/>
  <c r="N88" i="39"/>
  <c r="K88" i="39"/>
  <c r="I88" i="39"/>
  <c r="N87" i="39"/>
  <c r="K87" i="39"/>
  <c r="I87" i="39"/>
  <c r="N86" i="39"/>
  <c r="K86" i="39"/>
  <c r="I86" i="39"/>
  <c r="A86" i="39"/>
  <c r="N85" i="39"/>
  <c r="K85" i="39"/>
  <c r="I85" i="39"/>
  <c r="N84" i="39"/>
  <c r="K84" i="39"/>
  <c r="I84" i="39"/>
  <c r="N83" i="39"/>
  <c r="K83" i="39"/>
  <c r="I83" i="39"/>
  <c r="N82" i="39"/>
  <c r="K82" i="39"/>
  <c r="I82" i="39"/>
  <c r="N81" i="39"/>
  <c r="K81" i="39"/>
  <c r="I81" i="39"/>
  <c r="N80" i="39"/>
  <c r="K80" i="39"/>
  <c r="I80" i="39"/>
  <c r="A80" i="39"/>
  <c r="N79" i="39"/>
  <c r="K79" i="39"/>
  <c r="I79" i="39"/>
  <c r="N78" i="39"/>
  <c r="K78" i="39"/>
  <c r="I78" i="39"/>
  <c r="N77" i="39"/>
  <c r="K77" i="39"/>
  <c r="I77" i="39"/>
  <c r="N76" i="39"/>
  <c r="K76" i="39"/>
  <c r="I76" i="39"/>
  <c r="N75" i="39"/>
  <c r="K75" i="39"/>
  <c r="I75" i="39"/>
  <c r="N74" i="39"/>
  <c r="K74" i="39"/>
  <c r="I74" i="39"/>
  <c r="A74" i="39"/>
  <c r="N73" i="39"/>
  <c r="K73" i="39"/>
  <c r="I73" i="39"/>
  <c r="N72" i="39"/>
  <c r="K72" i="39"/>
  <c r="I72" i="39"/>
  <c r="N71" i="39"/>
  <c r="K71" i="39"/>
  <c r="I71" i="39"/>
  <c r="N70" i="39"/>
  <c r="K70" i="39"/>
  <c r="I70" i="39"/>
  <c r="N69" i="39"/>
  <c r="K69" i="39"/>
  <c r="I69" i="39"/>
  <c r="N68" i="39"/>
  <c r="K68" i="39"/>
  <c r="I68" i="39"/>
  <c r="A68" i="39"/>
  <c r="N67" i="39"/>
  <c r="K67" i="39"/>
  <c r="I67" i="39"/>
  <c r="N66" i="39"/>
  <c r="K66" i="39"/>
  <c r="I66" i="39"/>
  <c r="N65" i="39"/>
  <c r="K65" i="39"/>
  <c r="I65" i="39"/>
  <c r="N64" i="39"/>
  <c r="K64" i="39"/>
  <c r="I64" i="39"/>
  <c r="N63" i="39"/>
  <c r="K63" i="39"/>
  <c r="I63" i="39"/>
  <c r="N62" i="39"/>
  <c r="K62" i="39"/>
  <c r="I62" i="39"/>
  <c r="A62" i="39"/>
  <c r="N61" i="39"/>
  <c r="K61" i="39"/>
  <c r="I61" i="39"/>
  <c r="N60" i="39"/>
  <c r="K60" i="39"/>
  <c r="I60" i="39"/>
  <c r="N59" i="39"/>
  <c r="K59" i="39"/>
  <c r="I59" i="39"/>
  <c r="N58" i="39"/>
  <c r="K58" i="39"/>
  <c r="I58" i="39"/>
  <c r="N57" i="39"/>
  <c r="K57" i="39"/>
  <c r="I57" i="39"/>
  <c r="N56" i="39"/>
  <c r="K56" i="39"/>
  <c r="I56" i="39"/>
  <c r="A56" i="39"/>
  <c r="N55" i="39"/>
  <c r="K55" i="39"/>
  <c r="I55" i="39"/>
  <c r="N54" i="39"/>
  <c r="K54" i="39"/>
  <c r="I54" i="39"/>
  <c r="N53" i="39"/>
  <c r="K53" i="39"/>
  <c r="I53" i="39"/>
  <c r="N52" i="39"/>
  <c r="K52" i="39"/>
  <c r="I52" i="39"/>
  <c r="N51" i="39"/>
  <c r="K51" i="39"/>
  <c r="I51" i="39"/>
  <c r="N50" i="39"/>
  <c r="K50" i="39"/>
  <c r="I50" i="39"/>
  <c r="A50" i="39"/>
  <c r="N49" i="39"/>
  <c r="K49" i="39"/>
  <c r="I49" i="39"/>
  <c r="N48" i="39"/>
  <c r="K48" i="39"/>
  <c r="I48" i="39"/>
  <c r="N47" i="39"/>
  <c r="K47" i="39"/>
  <c r="I47" i="39"/>
  <c r="N46" i="39"/>
  <c r="K46" i="39"/>
  <c r="I46" i="39"/>
  <c r="N45" i="39"/>
  <c r="K45" i="39"/>
  <c r="I45" i="39"/>
  <c r="N44" i="39"/>
  <c r="K44" i="39"/>
  <c r="I44" i="39"/>
  <c r="A44" i="39"/>
  <c r="N43" i="39"/>
  <c r="K43" i="39"/>
  <c r="I43" i="39"/>
  <c r="N42" i="39"/>
  <c r="K42" i="39"/>
  <c r="I42" i="39"/>
  <c r="N41" i="39"/>
  <c r="K41" i="39"/>
  <c r="I41" i="39"/>
  <c r="N40" i="39"/>
  <c r="K40" i="39"/>
  <c r="S40" i="39" s="1"/>
  <c r="I40" i="39"/>
  <c r="N39" i="39"/>
  <c r="K39" i="39"/>
  <c r="I39" i="39"/>
  <c r="N38" i="39"/>
  <c r="K38" i="39"/>
  <c r="I38" i="39"/>
  <c r="A38" i="39"/>
  <c r="N37" i="39"/>
  <c r="K37" i="39"/>
  <c r="I37" i="39"/>
  <c r="N36" i="39"/>
  <c r="K36" i="39"/>
  <c r="I36" i="39"/>
  <c r="N35" i="39"/>
  <c r="K35" i="39"/>
  <c r="I35" i="39"/>
  <c r="N34" i="39"/>
  <c r="K34" i="39"/>
  <c r="I34" i="39"/>
  <c r="N33" i="39"/>
  <c r="K33" i="39"/>
  <c r="I33" i="39"/>
  <c r="N32" i="39"/>
  <c r="K32" i="39"/>
  <c r="I32" i="39"/>
  <c r="A32" i="39"/>
  <c r="N31" i="39"/>
  <c r="K31" i="39"/>
  <c r="I31" i="39"/>
  <c r="N30" i="39"/>
  <c r="K30" i="39"/>
  <c r="I30" i="39"/>
  <c r="N29" i="39"/>
  <c r="K29" i="39"/>
  <c r="I29" i="39"/>
  <c r="N28" i="39"/>
  <c r="K28" i="39"/>
  <c r="I28" i="39"/>
  <c r="N27" i="39"/>
  <c r="K27" i="39"/>
  <c r="I27" i="39"/>
  <c r="N26" i="39"/>
  <c r="K26" i="39"/>
  <c r="I26" i="39"/>
  <c r="A26" i="39"/>
  <c r="N25" i="39"/>
  <c r="K25" i="39"/>
  <c r="S25" i="39" s="1"/>
  <c r="I25" i="39"/>
  <c r="N24" i="39"/>
  <c r="K24" i="39"/>
  <c r="I24" i="39"/>
  <c r="N23" i="39"/>
  <c r="K23" i="39"/>
  <c r="I23" i="39"/>
  <c r="N22" i="39"/>
  <c r="K22" i="39"/>
  <c r="I22" i="39"/>
  <c r="N21" i="39"/>
  <c r="K21" i="39"/>
  <c r="I21" i="39"/>
  <c r="N20" i="39"/>
  <c r="K20" i="39"/>
  <c r="S20" i="39" s="1"/>
  <c r="I20" i="39"/>
  <c r="A20" i="39"/>
  <c r="N19" i="39"/>
  <c r="K19" i="39"/>
  <c r="I19" i="39"/>
  <c r="N18" i="39"/>
  <c r="K18" i="39"/>
  <c r="I18" i="39"/>
  <c r="N17" i="39"/>
  <c r="K17" i="39"/>
  <c r="I17" i="39"/>
  <c r="N16" i="39"/>
  <c r="K16" i="39"/>
  <c r="I16" i="39"/>
  <c r="N15" i="39"/>
  <c r="K15" i="39"/>
  <c r="I15" i="39"/>
  <c r="N14" i="39"/>
  <c r="K14" i="39"/>
  <c r="I14" i="39"/>
  <c r="A14" i="39"/>
  <c r="N13" i="39"/>
  <c r="K13" i="39"/>
  <c r="I13" i="39"/>
  <c r="N12" i="39"/>
  <c r="K12" i="39"/>
  <c r="I12" i="39"/>
  <c r="N11" i="39"/>
  <c r="K11" i="39"/>
  <c r="I11" i="39"/>
  <c r="N10" i="39"/>
  <c r="K10" i="39"/>
  <c r="N9" i="39"/>
  <c r="K9" i="39"/>
  <c r="N8" i="39"/>
  <c r="K8" i="39"/>
  <c r="A8" i="39"/>
  <c r="B4" i="39"/>
  <c r="B3" i="39"/>
  <c r="H2" i="39"/>
  <c r="G2" i="39"/>
  <c r="D2" i="39"/>
  <c r="C2" i="39"/>
  <c r="H1" i="39"/>
  <c r="G1" i="39"/>
  <c r="B1" i="39"/>
  <c r="C9" i="35"/>
  <c r="E9" i="35" s="1"/>
  <c r="S21" i="39" l="1"/>
  <c r="S97" i="39"/>
  <c r="S122" i="39"/>
  <c r="S77" i="39"/>
  <c r="S92" i="39"/>
  <c r="S61" i="39"/>
  <c r="T61" i="39" s="1"/>
  <c r="U61" i="39" s="1"/>
  <c r="S57" i="39"/>
  <c r="T57" i="39" s="1"/>
  <c r="U57" i="39" s="1"/>
  <c r="S60" i="39"/>
  <c r="S113" i="39"/>
  <c r="S24" i="39"/>
  <c r="S56" i="39"/>
  <c r="S76" i="39"/>
  <c r="S96" i="39"/>
  <c r="S8" i="39"/>
  <c r="S26" i="39"/>
  <c r="S50" i="39"/>
  <c r="S70" i="39"/>
  <c r="S90" i="39"/>
  <c r="S98" i="39"/>
  <c r="S14" i="39"/>
  <c r="S34" i="39"/>
  <c r="T34" i="39" s="1"/>
  <c r="U34" i="39" s="1"/>
  <c r="S38" i="39"/>
  <c r="S54" i="39"/>
  <c r="T54" i="39" s="1"/>
  <c r="U54" i="39" s="1"/>
  <c r="S62" i="39"/>
  <c r="S86" i="39"/>
  <c r="S106" i="39"/>
  <c r="S126" i="39"/>
  <c r="T126" i="39" s="1"/>
  <c r="U126" i="39" s="1"/>
  <c r="S10" i="39"/>
  <c r="S121" i="39"/>
  <c r="T121" i="39" s="1"/>
  <c r="U121" i="39" s="1"/>
  <c r="S15" i="39"/>
  <c r="S19" i="39"/>
  <c r="S35" i="39"/>
  <c r="T35" i="39" s="1"/>
  <c r="U35" i="39" s="1"/>
  <c r="S51" i="39"/>
  <c r="S55" i="39"/>
  <c r="T55" i="39" s="1"/>
  <c r="U55" i="39" s="1"/>
  <c r="S71" i="39"/>
  <c r="T71" i="39" s="1"/>
  <c r="U71" i="39" s="1"/>
  <c r="S87" i="39"/>
  <c r="S91" i="39"/>
  <c r="T91" i="39" s="1"/>
  <c r="U91" i="39" s="1"/>
  <c r="S107" i="39"/>
  <c r="T107" i="39" s="1"/>
  <c r="U107" i="39" s="1"/>
  <c r="S123" i="39"/>
  <c r="T123" i="39" s="1"/>
  <c r="U123" i="39" s="1"/>
  <c r="S127" i="39"/>
  <c r="T127" i="39" s="1"/>
  <c r="U127" i="39" s="1"/>
  <c r="S74" i="39"/>
  <c r="S94" i="39"/>
  <c r="S110" i="39"/>
  <c r="S114" i="39"/>
  <c r="S108" i="39"/>
  <c r="S23" i="39"/>
  <c r="T23" i="39" s="1"/>
  <c r="U23" i="39" s="1"/>
  <c r="S39" i="39"/>
  <c r="T39" i="39" s="1"/>
  <c r="U39" i="39" s="1"/>
  <c r="S43" i="39"/>
  <c r="T43" i="39" s="1"/>
  <c r="U43" i="39" s="1"/>
  <c r="S59" i="39"/>
  <c r="T59" i="39" s="1"/>
  <c r="U59" i="39" s="1"/>
  <c r="S75" i="39"/>
  <c r="T75" i="39" s="1"/>
  <c r="U75" i="39" s="1"/>
  <c r="S79" i="39"/>
  <c r="T79" i="39" s="1"/>
  <c r="U79" i="39" s="1"/>
  <c r="S95" i="39"/>
  <c r="T95" i="39" s="1"/>
  <c r="U95" i="39" s="1"/>
  <c r="S111" i="39"/>
  <c r="T111" i="39" s="1"/>
  <c r="U111" i="39" s="1"/>
  <c r="S115" i="39"/>
  <c r="T115" i="39" s="1"/>
  <c r="U115" i="39" s="1"/>
  <c r="S18" i="39"/>
  <c r="S27" i="39"/>
  <c r="T27" i="39" s="1"/>
  <c r="U27" i="39" s="1"/>
  <c r="S31" i="39"/>
  <c r="T31" i="39" s="1"/>
  <c r="U31" i="39" s="1"/>
  <c r="S47" i="39"/>
  <c r="T47" i="39" s="1"/>
  <c r="U47" i="39" s="1"/>
  <c r="S63" i="39"/>
  <c r="T63" i="39" s="1"/>
  <c r="U63" i="39" s="1"/>
  <c r="S67" i="39"/>
  <c r="T67" i="39" s="1"/>
  <c r="U67" i="39" s="1"/>
  <c r="S99" i="39"/>
  <c r="T99" i="39" s="1"/>
  <c r="U99" i="39" s="1"/>
  <c r="S103" i="39"/>
  <c r="T103" i="39" s="1"/>
  <c r="U103" i="39" s="1"/>
  <c r="S119" i="39"/>
  <c r="T119" i="39" s="1"/>
  <c r="U119" i="39" s="1"/>
  <c r="S11" i="39"/>
  <c r="S13" i="39"/>
  <c r="S29" i="39"/>
  <c r="T29" i="39" s="1"/>
  <c r="U29" i="39" s="1"/>
  <c r="S45" i="39"/>
  <c r="T45" i="39" s="1"/>
  <c r="U45" i="39" s="1"/>
  <c r="S49" i="39"/>
  <c r="T49" i="39" s="1"/>
  <c r="U49" i="39" s="1"/>
  <c r="S65" i="39"/>
  <c r="T65" i="39" s="1"/>
  <c r="U65" i="39" s="1"/>
  <c r="S81" i="39"/>
  <c r="T81" i="39" s="1"/>
  <c r="U81" i="39" s="1"/>
  <c r="S85" i="39"/>
  <c r="T85" i="39" s="1"/>
  <c r="U85" i="39" s="1"/>
  <c r="S101" i="39"/>
  <c r="T101" i="39" s="1"/>
  <c r="U101" i="39" s="1"/>
  <c r="S117" i="39"/>
  <c r="T117" i="39" s="1"/>
  <c r="U117" i="39" s="1"/>
  <c r="S52" i="39"/>
  <c r="T52" i="39" s="1"/>
  <c r="U52" i="39" s="1"/>
  <c r="S88" i="39"/>
  <c r="T88" i="39" s="1"/>
  <c r="U88" i="39" s="1"/>
  <c r="S124" i="39"/>
  <c r="T124" i="39" s="1"/>
  <c r="U124" i="39" s="1"/>
  <c r="S16" i="39"/>
  <c r="S17" i="39"/>
  <c r="S33" i="39"/>
  <c r="T33" i="39" s="1"/>
  <c r="U33" i="39" s="1"/>
  <c r="S37" i="39"/>
  <c r="T37" i="39" s="1"/>
  <c r="U37" i="39" s="1"/>
  <c r="S53" i="39"/>
  <c r="T53" i="39" s="1"/>
  <c r="U53" i="39" s="1"/>
  <c r="S69" i="39"/>
  <c r="T69" i="39" s="1"/>
  <c r="U69" i="39" s="1"/>
  <c r="S73" i="39"/>
  <c r="T73" i="39" s="1"/>
  <c r="U73" i="39" s="1"/>
  <c r="S105" i="39"/>
  <c r="T105" i="39" s="1"/>
  <c r="U105" i="39" s="1"/>
  <c r="S109" i="39"/>
  <c r="T109" i="39" s="1"/>
  <c r="U109" i="39" s="1"/>
  <c r="S125" i="39"/>
  <c r="T125" i="39" s="1"/>
  <c r="U125" i="39" s="1"/>
  <c r="S46" i="39"/>
  <c r="T46" i="39" s="1"/>
  <c r="U46" i="39" s="1"/>
  <c r="S118" i="39"/>
  <c r="T118" i="39" s="1"/>
  <c r="U118" i="39" s="1"/>
  <c r="S72" i="39"/>
  <c r="T72" i="39" s="1"/>
  <c r="U72" i="39" s="1"/>
  <c r="S36" i="39"/>
  <c r="T36" i="39" s="1"/>
  <c r="U36" i="39" s="1"/>
  <c r="S12" i="39"/>
  <c r="S28" i="39"/>
  <c r="T28" i="39" s="1"/>
  <c r="U28" i="39" s="1"/>
  <c r="S44" i="39"/>
  <c r="S48" i="39"/>
  <c r="T48" i="39" s="1"/>
  <c r="U48" i="39" s="1"/>
  <c r="S80" i="39"/>
  <c r="S84" i="39"/>
  <c r="T84" i="39" s="1"/>
  <c r="U84" i="39" s="1"/>
  <c r="S100" i="39"/>
  <c r="T100" i="39" s="1"/>
  <c r="U100" i="39" s="1"/>
  <c r="S116" i="39"/>
  <c r="S120" i="39"/>
  <c r="T120" i="39" s="1"/>
  <c r="U120" i="39" s="1"/>
  <c r="S82" i="39"/>
  <c r="T82" i="39" s="1"/>
  <c r="U82" i="39" s="1"/>
  <c r="S58" i="39"/>
  <c r="T58" i="39" s="1"/>
  <c r="U58" i="39" s="1"/>
  <c r="S22" i="39"/>
  <c r="T22" i="39" s="1"/>
  <c r="U22" i="39" s="1"/>
  <c r="S32" i="39"/>
  <c r="S68" i="39"/>
  <c r="S104" i="39"/>
  <c r="S30" i="39"/>
  <c r="T30" i="39" s="1"/>
  <c r="U30" i="39" s="1"/>
  <c r="S112" i="39"/>
  <c r="T112" i="39" s="1"/>
  <c r="U112" i="39" s="1"/>
  <c r="S41" i="39"/>
  <c r="T41" i="39" s="1"/>
  <c r="U41" i="39" s="1"/>
  <c r="S64" i="39"/>
  <c r="T64" i="39" s="1"/>
  <c r="U64" i="39" s="1"/>
  <c r="S66" i="39"/>
  <c r="T66" i="39" s="1"/>
  <c r="U66" i="39" s="1"/>
  <c r="S89" i="39"/>
  <c r="T89" i="39" s="1"/>
  <c r="U89" i="39" s="1"/>
  <c r="S102" i="39"/>
  <c r="T102" i="39" s="1"/>
  <c r="U102" i="39" s="1"/>
  <c r="T60" i="39"/>
  <c r="U60" i="39" s="1"/>
  <c r="S78" i="39"/>
  <c r="T78" i="39" s="1"/>
  <c r="U78" i="39" s="1"/>
  <c r="S42" i="39"/>
  <c r="T42" i="39" s="1"/>
  <c r="U42" i="39" s="1"/>
  <c r="S9" i="39"/>
  <c r="S83" i="39"/>
  <c r="T83" i="39" s="1"/>
  <c r="U83" i="39" s="1"/>
  <c r="T108" i="39"/>
  <c r="U108" i="39" s="1"/>
  <c r="T113" i="39"/>
  <c r="U113" i="39" s="1"/>
  <c r="T77" i="39"/>
  <c r="U77" i="39" s="1"/>
  <c r="T87" i="39"/>
  <c r="U87" i="39" s="1"/>
  <c r="T93" i="39"/>
  <c r="U93" i="39" s="1"/>
  <c r="T96" i="39"/>
  <c r="U96" i="39" s="1"/>
  <c r="T114" i="39"/>
  <c r="U114" i="39" s="1"/>
  <c r="T24" i="39"/>
  <c r="U24" i="39" s="1"/>
  <c r="T97" i="39"/>
  <c r="U97" i="39" s="1"/>
  <c r="T25" i="39"/>
  <c r="U25" i="39" s="1"/>
  <c r="T76" i="39"/>
  <c r="U76" i="39" s="1"/>
  <c r="T40" i="39"/>
  <c r="U40" i="39" s="1"/>
  <c r="T51" i="39"/>
  <c r="U51" i="39" s="1"/>
  <c r="T106" i="39"/>
  <c r="U106" i="39" s="1"/>
  <c r="T94" i="39"/>
  <c r="U94" i="39" s="1"/>
  <c r="T70" i="39"/>
  <c r="U70" i="39" s="1"/>
  <c r="T90" i="39"/>
  <c r="U90" i="39" s="1"/>
  <c r="T21" i="39"/>
  <c r="U21" i="39"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9" i="9"/>
  <c r="L10" i="9"/>
  <c r="L11" i="9"/>
  <c r="L12" i="9"/>
  <c r="L13" i="9"/>
  <c r="L8" i="9"/>
  <c r="D28" i="35"/>
  <c r="D27" i="35"/>
  <c r="D26" i="35"/>
  <c r="D25" i="35"/>
  <c r="D24" i="35"/>
  <c r="D23" i="35"/>
  <c r="D22" i="35"/>
  <c r="D21" i="35"/>
  <c r="D20" i="35"/>
  <c r="D19" i="35"/>
  <c r="D18" i="35"/>
  <c r="D17" i="35"/>
  <c r="D16" i="35"/>
  <c r="D15" i="35"/>
  <c r="D14" i="35"/>
  <c r="D13" i="35"/>
  <c r="D12" i="35"/>
  <c r="T128" i="9"/>
  <c r="F10" i="35" l="1"/>
  <c r="F11" i="35"/>
  <c r="F12" i="35"/>
  <c r="F13" i="35"/>
  <c r="F14" i="35"/>
  <c r="F24" i="35"/>
  <c r="F25" i="35"/>
  <c r="F15" i="35"/>
  <c r="F16" i="35"/>
  <c r="F17" i="35"/>
  <c r="F18" i="35"/>
  <c r="F19" i="35"/>
  <c r="F20" i="35"/>
  <c r="F21" i="35"/>
  <c r="F22" i="35"/>
  <c r="F23" i="35"/>
  <c r="F26" i="35"/>
  <c r="F27" i="35"/>
  <c r="F28" i="35"/>
  <c r="E10" i="30" l="1"/>
  <c r="E11" i="30"/>
  <c r="E12" i="30"/>
  <c r="E13" i="30"/>
  <c r="E14" i="30"/>
  <c r="E15" i="30"/>
  <c r="E16" i="30"/>
  <c r="E17" i="30"/>
  <c r="E18" i="30"/>
  <c r="E19" i="30"/>
  <c r="E20" i="30"/>
  <c r="E21" i="30"/>
  <c r="E22" i="30"/>
  <c r="E23" i="30"/>
  <c r="E24" i="30"/>
  <c r="E25" i="30"/>
  <c r="E26" i="30"/>
  <c r="E27" i="30"/>
  <c r="E28" i="30"/>
  <c r="E9" i="30"/>
  <c r="D2" i="20"/>
  <c r="I2" i="33"/>
  <c r="G2" i="33"/>
  <c r="B5" i="33"/>
  <c r="B4" i="33"/>
  <c r="G1" i="33"/>
  <c r="D2" i="33"/>
  <c r="M2" i="37"/>
  <c r="K2" i="37"/>
  <c r="B5" i="37"/>
  <c r="B4" i="37"/>
  <c r="K1" i="37"/>
  <c r="F2" i="37"/>
  <c r="J2" i="35"/>
  <c r="H2" i="35"/>
  <c r="H1" i="35"/>
  <c r="B5" i="35"/>
  <c r="B4" i="35"/>
  <c r="D2" i="35"/>
  <c r="J2" i="9"/>
  <c r="H2" i="9"/>
  <c r="H1" i="9"/>
  <c r="B4" i="9"/>
  <c r="B3" i="9"/>
  <c r="D2" i="9"/>
  <c r="L3" i="31"/>
  <c r="J3" i="31"/>
  <c r="J2" i="31"/>
  <c r="B6" i="31"/>
  <c r="B5" i="31"/>
  <c r="D2" i="31"/>
  <c r="B4" i="15"/>
  <c r="D2" i="15"/>
  <c r="H2" i="15"/>
  <c r="J4" i="15"/>
  <c r="H4" i="15"/>
  <c r="B5" i="15"/>
  <c r="J9" i="30"/>
  <c r="B8" i="39" s="1"/>
  <c r="B14" i="39"/>
  <c r="B20" i="39"/>
  <c r="B26" i="39"/>
  <c r="J13" i="30"/>
  <c r="B32" i="39" s="1"/>
  <c r="J14" i="30"/>
  <c r="B38" i="39" s="1"/>
  <c r="J15" i="30"/>
  <c r="B44" i="39" s="1"/>
  <c r="J16" i="30"/>
  <c r="B50" i="39" s="1"/>
  <c r="J17" i="30"/>
  <c r="B56" i="39" s="1"/>
  <c r="J18" i="30"/>
  <c r="B62" i="39" s="1"/>
  <c r="J19" i="30"/>
  <c r="B68" i="39" s="1"/>
  <c r="J20" i="30"/>
  <c r="B74" i="39" s="1"/>
  <c r="J21" i="30"/>
  <c r="B80" i="39" s="1"/>
  <c r="J22" i="30"/>
  <c r="B86" i="39" s="1"/>
  <c r="J23" i="30"/>
  <c r="B92" i="39" s="1"/>
  <c r="J24" i="30"/>
  <c r="B98" i="39" s="1"/>
  <c r="J25" i="30"/>
  <c r="B104" i="39" s="1"/>
  <c r="J26" i="30"/>
  <c r="B110" i="39" s="1"/>
  <c r="J27" i="30"/>
  <c r="B116" i="39" s="1"/>
  <c r="J28" i="30"/>
  <c r="B122" i="39" s="1"/>
  <c r="N9"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8" i="9"/>
  <c r="K9" i="9"/>
  <c r="K10" i="9"/>
  <c r="K11" i="9"/>
  <c r="K12" i="9"/>
  <c r="K13" i="9"/>
  <c r="K14" i="9"/>
  <c r="K15" i="9"/>
  <c r="K16" i="9"/>
  <c r="S16" i="9" s="1"/>
  <c r="K17" i="9"/>
  <c r="S17" i="9" s="1"/>
  <c r="K18" i="9"/>
  <c r="S18" i="9" s="1"/>
  <c r="K19" i="9"/>
  <c r="K20" i="9"/>
  <c r="S20" i="9" s="1"/>
  <c r="K21" i="9"/>
  <c r="K22" i="9"/>
  <c r="S22" i="9" s="1"/>
  <c r="K23" i="9"/>
  <c r="S23" i="9" s="1"/>
  <c r="K24" i="9"/>
  <c r="S24" i="9" s="1"/>
  <c r="K25" i="9"/>
  <c r="S25" i="9" s="1"/>
  <c r="K26" i="9"/>
  <c r="K27" i="9"/>
  <c r="K28" i="9"/>
  <c r="S28" i="9" s="1"/>
  <c r="K29" i="9"/>
  <c r="S29" i="9" s="1"/>
  <c r="K30" i="9"/>
  <c r="S30" i="9" s="1"/>
  <c r="T30" i="9" s="1"/>
  <c r="U30" i="9" s="1"/>
  <c r="K31" i="9"/>
  <c r="S31" i="9" s="1"/>
  <c r="K32" i="9"/>
  <c r="S32" i="9" s="1"/>
  <c r="K33" i="9"/>
  <c r="S33" i="9" s="1"/>
  <c r="T33" i="9" s="1"/>
  <c r="U33" i="9" s="1"/>
  <c r="K34" i="9"/>
  <c r="S34" i="9" s="1"/>
  <c r="K35" i="9"/>
  <c r="S35" i="9" s="1"/>
  <c r="K36" i="9"/>
  <c r="S36" i="9" s="1"/>
  <c r="T36" i="9" s="1"/>
  <c r="U36" i="9" s="1"/>
  <c r="K37" i="9"/>
  <c r="S37" i="9" s="1"/>
  <c r="K38" i="9"/>
  <c r="S38" i="9" s="1"/>
  <c r="K39" i="9"/>
  <c r="S39" i="9" s="1"/>
  <c r="T39" i="9" s="1"/>
  <c r="U39" i="9" s="1"/>
  <c r="K40" i="9"/>
  <c r="S40" i="9" s="1"/>
  <c r="K41" i="9"/>
  <c r="S41" i="9" s="1"/>
  <c r="K42" i="9"/>
  <c r="S42" i="9" s="1"/>
  <c r="T42" i="9" s="1"/>
  <c r="U42" i="9" s="1"/>
  <c r="K43" i="9"/>
  <c r="S43" i="9" s="1"/>
  <c r="K44" i="9"/>
  <c r="S44" i="9" s="1"/>
  <c r="K45" i="9"/>
  <c r="S45" i="9" s="1"/>
  <c r="T45" i="9" s="1"/>
  <c r="U45" i="9" s="1"/>
  <c r="K46" i="9"/>
  <c r="S46" i="9" s="1"/>
  <c r="K47" i="9"/>
  <c r="S47" i="9" s="1"/>
  <c r="K48" i="9"/>
  <c r="S48" i="9" s="1"/>
  <c r="T48" i="9" s="1"/>
  <c r="U48" i="9" s="1"/>
  <c r="K49" i="9"/>
  <c r="S49" i="9" s="1"/>
  <c r="K50" i="9"/>
  <c r="S50" i="9" s="1"/>
  <c r="K51" i="9"/>
  <c r="S51" i="9" s="1"/>
  <c r="T51" i="9" s="1"/>
  <c r="U51" i="9" s="1"/>
  <c r="K52" i="9"/>
  <c r="S52" i="9" s="1"/>
  <c r="K53" i="9"/>
  <c r="S53" i="9" s="1"/>
  <c r="K54" i="9"/>
  <c r="S54" i="9" s="1"/>
  <c r="T54" i="9" s="1"/>
  <c r="U54" i="9" s="1"/>
  <c r="K55" i="9"/>
  <c r="S55" i="9" s="1"/>
  <c r="K56" i="9"/>
  <c r="S56" i="9" s="1"/>
  <c r="K57" i="9"/>
  <c r="S57" i="9" s="1"/>
  <c r="K58" i="9"/>
  <c r="S58" i="9" s="1"/>
  <c r="K59" i="9"/>
  <c r="S59" i="9" s="1"/>
  <c r="K60" i="9"/>
  <c r="S60" i="9" s="1"/>
  <c r="K61" i="9"/>
  <c r="S61" i="9" s="1"/>
  <c r="K62" i="9"/>
  <c r="S62" i="9" s="1"/>
  <c r="K63" i="9"/>
  <c r="S63" i="9" s="1"/>
  <c r="K64" i="9"/>
  <c r="S64" i="9" s="1"/>
  <c r="K65" i="9"/>
  <c r="S65" i="9" s="1"/>
  <c r="K66" i="9"/>
  <c r="K67" i="9"/>
  <c r="S67" i="9" s="1"/>
  <c r="K68" i="9"/>
  <c r="S68" i="9" s="1"/>
  <c r="K69" i="9"/>
  <c r="S69" i="9" s="1"/>
  <c r="T69" i="9" s="1"/>
  <c r="U69" i="9" s="1"/>
  <c r="K70" i="9"/>
  <c r="S70" i="9" s="1"/>
  <c r="K71" i="9"/>
  <c r="S71" i="9" s="1"/>
  <c r="K72" i="9"/>
  <c r="S72" i="9" s="1"/>
  <c r="T72" i="9" s="1"/>
  <c r="U72" i="9" s="1"/>
  <c r="K73" i="9"/>
  <c r="S73" i="9" s="1"/>
  <c r="K74" i="9"/>
  <c r="S74" i="9" s="1"/>
  <c r="K75" i="9"/>
  <c r="S75" i="9" s="1"/>
  <c r="K76" i="9"/>
  <c r="S76" i="9" s="1"/>
  <c r="K77" i="9"/>
  <c r="S77" i="9" s="1"/>
  <c r="K78" i="9"/>
  <c r="S78" i="9" s="1"/>
  <c r="K79" i="9"/>
  <c r="S79" i="9" s="1"/>
  <c r="K80" i="9"/>
  <c r="K81" i="9"/>
  <c r="S81" i="9" s="1"/>
  <c r="K82" i="9"/>
  <c r="K83" i="9"/>
  <c r="S83" i="9" s="1"/>
  <c r="K84" i="9"/>
  <c r="S84" i="9" s="1"/>
  <c r="K85" i="9"/>
  <c r="S85" i="9" s="1"/>
  <c r="K86" i="9"/>
  <c r="K87" i="9"/>
  <c r="S87" i="9" s="1"/>
  <c r="T87" i="9" s="1"/>
  <c r="U87" i="9" s="1"/>
  <c r="K88" i="9"/>
  <c r="S88" i="9" s="1"/>
  <c r="K89" i="9"/>
  <c r="S89" i="9" s="1"/>
  <c r="K90" i="9"/>
  <c r="S90" i="9" s="1"/>
  <c r="T90" i="9" s="1"/>
  <c r="U90" i="9" s="1"/>
  <c r="K91" i="9"/>
  <c r="S91" i="9" s="1"/>
  <c r="K92" i="9"/>
  <c r="S92" i="9" s="1"/>
  <c r="K93" i="9"/>
  <c r="S93" i="9" s="1"/>
  <c r="K94" i="9"/>
  <c r="S94" i="9" s="1"/>
  <c r="T94" i="9" s="1"/>
  <c r="U94" i="9" s="1"/>
  <c r="K95" i="9"/>
  <c r="K96" i="9"/>
  <c r="S96" i="9" s="1"/>
  <c r="K97" i="9"/>
  <c r="S97" i="9" s="1"/>
  <c r="T97" i="9" s="1"/>
  <c r="U97" i="9" s="1"/>
  <c r="K98" i="9"/>
  <c r="S98" i="9" s="1"/>
  <c r="K99" i="9"/>
  <c r="S99" i="9" s="1"/>
  <c r="T99" i="9" s="1"/>
  <c r="U99" i="9" s="1"/>
  <c r="K100" i="9"/>
  <c r="S100" i="9" s="1"/>
  <c r="K101" i="9"/>
  <c r="S101" i="9" s="1"/>
  <c r="K102" i="9"/>
  <c r="S102" i="9" s="1"/>
  <c r="T102" i="9" s="1"/>
  <c r="U102" i="9" s="1"/>
  <c r="K103" i="9"/>
  <c r="S103" i="9" s="1"/>
  <c r="K104" i="9"/>
  <c r="S104" i="9" s="1"/>
  <c r="K105" i="9"/>
  <c r="S105" i="9" s="1"/>
  <c r="T105" i="9" s="1"/>
  <c r="U105" i="9" s="1"/>
  <c r="K106" i="9"/>
  <c r="S106" i="9" s="1"/>
  <c r="K107" i="9"/>
  <c r="S107" i="9" s="1"/>
  <c r="K108" i="9"/>
  <c r="S108" i="9" s="1"/>
  <c r="T108" i="9" s="1"/>
  <c r="U108" i="9" s="1"/>
  <c r="K109" i="9"/>
  <c r="S109" i="9" s="1"/>
  <c r="K110" i="9"/>
  <c r="S110" i="9" s="1"/>
  <c r="K111" i="9"/>
  <c r="S111" i="9" s="1"/>
  <c r="K112" i="9"/>
  <c r="S112" i="9" s="1"/>
  <c r="K113" i="9"/>
  <c r="S113" i="9" s="1"/>
  <c r="K114" i="9"/>
  <c r="S114" i="9" s="1"/>
  <c r="K115" i="9"/>
  <c r="S115" i="9" s="1"/>
  <c r="K116" i="9"/>
  <c r="S116" i="9" s="1"/>
  <c r="K117" i="9"/>
  <c r="S117" i="9" s="1"/>
  <c r="T117" i="9" s="1"/>
  <c r="U117" i="9" s="1"/>
  <c r="K118" i="9"/>
  <c r="S118" i="9" s="1"/>
  <c r="K119" i="9"/>
  <c r="S119" i="9" s="1"/>
  <c r="K120" i="9"/>
  <c r="S120" i="9" s="1"/>
  <c r="T120" i="9" s="1"/>
  <c r="U120" i="9" s="1"/>
  <c r="K121" i="9"/>
  <c r="S121" i="9" s="1"/>
  <c r="K122" i="9"/>
  <c r="S122" i="9" s="1"/>
  <c r="K123" i="9"/>
  <c r="S123" i="9" s="1"/>
  <c r="T123" i="9" s="1"/>
  <c r="U123" i="9" s="1"/>
  <c r="K124" i="9"/>
  <c r="S124" i="9" s="1"/>
  <c r="K125" i="9"/>
  <c r="S125" i="9" s="1"/>
  <c r="K126" i="9"/>
  <c r="K127" i="9"/>
  <c r="S127" i="9" s="1"/>
  <c r="I9" i="9"/>
  <c r="I10"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K8" i="9"/>
  <c r="S27" i="9" l="1"/>
  <c r="T27" i="9" s="1"/>
  <c r="U27" i="9" s="1"/>
  <c r="S26" i="9"/>
  <c r="S21" i="9"/>
  <c r="S82" i="9"/>
  <c r="S66" i="9"/>
  <c r="T66" i="9" s="1"/>
  <c r="U66" i="9" s="1"/>
  <c r="S80" i="9"/>
  <c r="S126" i="9"/>
  <c r="T126" i="9" s="1"/>
  <c r="U126" i="9" s="1"/>
  <c r="S10" i="9"/>
  <c r="S9" i="9"/>
  <c r="S95" i="9"/>
  <c r="T95" i="9" s="1"/>
  <c r="T60" i="9"/>
  <c r="U60" i="9" s="1"/>
  <c r="T107" i="9"/>
  <c r="U107" i="9" s="1"/>
  <c r="T59" i="9"/>
  <c r="U59" i="9" s="1"/>
  <c r="T106" i="9"/>
  <c r="U106" i="9" s="1"/>
  <c r="T82" i="9"/>
  <c r="U82" i="9" s="1"/>
  <c r="T58" i="9"/>
  <c r="U58" i="9" s="1"/>
  <c r="T46" i="9"/>
  <c r="U46" i="9" s="1"/>
  <c r="T34" i="9"/>
  <c r="U34" i="9" s="1"/>
  <c r="T22" i="9"/>
  <c r="U22" i="9" s="1"/>
  <c r="T84" i="9"/>
  <c r="U84" i="9" s="1"/>
  <c r="T24" i="9"/>
  <c r="U24" i="9" s="1"/>
  <c r="T83" i="9"/>
  <c r="U83" i="9" s="1"/>
  <c r="T71" i="9"/>
  <c r="U71" i="9" s="1"/>
  <c r="T47" i="9"/>
  <c r="U47" i="9" s="1"/>
  <c r="T23" i="9"/>
  <c r="U23" i="9" s="1"/>
  <c r="T93" i="9"/>
  <c r="U93" i="9" s="1"/>
  <c r="T81" i="9"/>
  <c r="U81" i="9" s="1"/>
  <c r="T57" i="9"/>
  <c r="U57" i="9"/>
  <c r="T78" i="9"/>
  <c r="U78" i="9" s="1"/>
  <c r="T96" i="9"/>
  <c r="U96" i="9" s="1"/>
  <c r="T119" i="9"/>
  <c r="U119" i="9" s="1"/>
  <c r="T35" i="9"/>
  <c r="U35" i="9" s="1"/>
  <c r="T118" i="9"/>
  <c r="U118" i="9" s="1"/>
  <c r="T70" i="9"/>
  <c r="U70" i="9" s="1"/>
  <c r="T114" i="9"/>
  <c r="U114" i="9" s="1"/>
  <c r="T127" i="9"/>
  <c r="U127" i="9" s="1"/>
  <c r="T115" i="9"/>
  <c r="U115" i="9" s="1"/>
  <c r="T103" i="9"/>
  <c r="U103" i="9" s="1"/>
  <c r="T91" i="9"/>
  <c r="U91" i="9" s="1"/>
  <c r="T79" i="9"/>
  <c r="U79" i="9" s="1"/>
  <c r="T67" i="9"/>
  <c r="U67" i="9" s="1"/>
  <c r="T55" i="9"/>
  <c r="U55" i="9" s="1"/>
  <c r="T43" i="9"/>
  <c r="U43" i="9" s="1"/>
  <c r="T31" i="9"/>
  <c r="U31" i="9" s="1"/>
  <c r="T125" i="9"/>
  <c r="U125" i="9" s="1"/>
  <c r="T113" i="9"/>
  <c r="U113" i="9" s="1"/>
  <c r="T101" i="9"/>
  <c r="U101" i="9" s="1"/>
  <c r="T89" i="9"/>
  <c r="U89" i="9" s="1"/>
  <c r="T77" i="9"/>
  <c r="U77" i="9" s="1"/>
  <c r="T65" i="9"/>
  <c r="U65" i="9" s="1"/>
  <c r="T53" i="9"/>
  <c r="U53" i="9" s="1"/>
  <c r="T41" i="9"/>
  <c r="U41" i="9" s="1"/>
  <c r="T29" i="9"/>
  <c r="U29" i="9" s="1"/>
  <c r="T124" i="9"/>
  <c r="U124" i="9" s="1"/>
  <c r="T112" i="9"/>
  <c r="U112" i="9" s="1"/>
  <c r="T100" i="9"/>
  <c r="U100" i="9" s="1"/>
  <c r="T88" i="9"/>
  <c r="U88" i="9" s="1"/>
  <c r="T76" i="9"/>
  <c r="U76" i="9" s="1"/>
  <c r="T64" i="9"/>
  <c r="U64" i="9" s="1"/>
  <c r="T52" i="9"/>
  <c r="U52" i="9" s="1"/>
  <c r="T40" i="9"/>
  <c r="U40" i="9" s="1"/>
  <c r="T28" i="9"/>
  <c r="U28" i="9" s="1"/>
  <c r="T111" i="9"/>
  <c r="U111" i="9" s="1"/>
  <c r="T63" i="9"/>
  <c r="U63" i="9" s="1"/>
  <c r="T75" i="9"/>
  <c r="U75" i="9" s="1"/>
  <c r="T121" i="9"/>
  <c r="U121" i="9" s="1"/>
  <c r="T109" i="9"/>
  <c r="U109" i="9" s="1"/>
  <c r="T85" i="9"/>
  <c r="U85" i="9" s="1"/>
  <c r="T73" i="9"/>
  <c r="U73" i="9" s="1"/>
  <c r="T61" i="9"/>
  <c r="U61" i="9" s="1"/>
  <c r="T49" i="9"/>
  <c r="U49" i="9" s="1"/>
  <c r="T37" i="9"/>
  <c r="U37" i="9" s="1"/>
  <c r="T25" i="9"/>
  <c r="U25" i="9" s="1"/>
  <c r="S8" i="9"/>
  <c r="S19" i="9"/>
  <c r="S15" i="9"/>
  <c r="S14" i="9"/>
  <c r="S86" i="9"/>
  <c r="S13" i="9"/>
  <c r="S12" i="9"/>
  <c r="S11" i="9"/>
  <c r="D9" i="15"/>
  <c r="F9" i="15" s="1"/>
  <c r="C10" i="31" s="1"/>
  <c r="E2" i="37"/>
  <c r="C2" i="20"/>
  <c r="C2" i="33"/>
  <c r="C2" i="35"/>
  <c r="C2" i="9"/>
  <c r="C2" i="31"/>
  <c r="C2" i="15"/>
  <c r="B1" i="20"/>
  <c r="B1" i="33"/>
  <c r="B1" i="37"/>
  <c r="B1" i="35"/>
  <c r="B1" i="9"/>
  <c r="B1" i="31"/>
  <c r="B1" i="15"/>
  <c r="D9" i="30"/>
  <c r="F2" i="33"/>
  <c r="F1" i="33"/>
  <c r="J2" i="37"/>
  <c r="J1" i="37"/>
  <c r="G2" i="35"/>
  <c r="G1" i="35"/>
  <c r="G2" i="9"/>
  <c r="G1" i="9"/>
  <c r="A122" i="9"/>
  <c r="A116" i="9"/>
  <c r="A110" i="9"/>
  <c r="A104" i="9"/>
  <c r="A98" i="9"/>
  <c r="A92" i="9"/>
  <c r="A86" i="9"/>
  <c r="A80" i="9"/>
  <c r="A74" i="9"/>
  <c r="A68" i="9"/>
  <c r="A62" i="9"/>
  <c r="A56" i="9"/>
  <c r="A50" i="9"/>
  <c r="A44" i="9"/>
  <c r="A38" i="9"/>
  <c r="A32" i="9"/>
  <c r="A26" i="9"/>
  <c r="A20" i="9"/>
  <c r="A14" i="9"/>
  <c r="I8" i="9"/>
  <c r="I3" i="31"/>
  <c r="I2" i="31"/>
  <c r="G4" i="15"/>
  <c r="G2" i="15"/>
  <c r="D10" i="30"/>
  <c r="D11" i="30"/>
  <c r="D12" i="30"/>
  <c r="D13" i="30"/>
  <c r="D14" i="30"/>
  <c r="D15" i="30"/>
  <c r="D16" i="30"/>
  <c r="D17" i="30"/>
  <c r="D18" i="30"/>
  <c r="D19" i="30"/>
  <c r="D20" i="30"/>
  <c r="D21" i="30"/>
  <c r="D22" i="30"/>
  <c r="D23" i="30"/>
  <c r="D24" i="30"/>
  <c r="D25" i="30"/>
  <c r="D26" i="30"/>
  <c r="D27" i="30"/>
  <c r="D28" i="30"/>
  <c r="H9" i="15"/>
  <c r="H10" i="15"/>
  <c r="H11" i="15"/>
  <c r="H12" i="15"/>
  <c r="H13" i="15"/>
  <c r="H14" i="15"/>
  <c r="H15" i="15"/>
  <c r="H16" i="15"/>
  <c r="H17" i="15"/>
  <c r="H18" i="15"/>
  <c r="H19" i="15"/>
  <c r="H20" i="15"/>
  <c r="H21" i="15"/>
  <c r="H22" i="15"/>
  <c r="H23" i="15"/>
  <c r="H24" i="15"/>
  <c r="H25" i="15"/>
  <c r="H26" i="15"/>
  <c r="H27" i="15"/>
  <c r="H28" i="15"/>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9" i="15"/>
  <c r="I10" i="15"/>
  <c r="I11" i="15"/>
  <c r="I12" i="15"/>
  <c r="I13" i="15"/>
  <c r="I14" i="15"/>
  <c r="I15" i="15"/>
  <c r="I16" i="15"/>
  <c r="I17" i="15"/>
  <c r="I18" i="15"/>
  <c r="I19" i="15"/>
  <c r="I20" i="15"/>
  <c r="I21" i="15"/>
  <c r="I22" i="15"/>
  <c r="I23" i="15"/>
  <c r="I24" i="15"/>
  <c r="I25" i="15"/>
  <c r="I26" i="15"/>
  <c r="I27" i="15"/>
  <c r="I28" i="15"/>
  <c r="I9" i="15"/>
  <c r="D10" i="15"/>
  <c r="E10" i="15" s="1"/>
  <c r="D11" i="15"/>
  <c r="E11" i="15" s="1"/>
  <c r="C20" i="39" s="1"/>
  <c r="D12" i="15"/>
  <c r="E12" i="15" s="1"/>
  <c r="C26" i="39" s="1"/>
  <c r="D13" i="15"/>
  <c r="F13" i="15" s="1"/>
  <c r="C14" i="31" s="1"/>
  <c r="D14" i="15"/>
  <c r="F14" i="15" s="1"/>
  <c r="C15" i="31" s="1"/>
  <c r="E15" i="31" s="1"/>
  <c r="D15" i="15"/>
  <c r="F15" i="15" s="1"/>
  <c r="C16" i="31" s="1"/>
  <c r="D16" i="15"/>
  <c r="D17" i="15"/>
  <c r="F17" i="15" s="1"/>
  <c r="C18" i="31" s="1"/>
  <c r="E18" i="31" s="1"/>
  <c r="D18" i="15"/>
  <c r="F18" i="15" s="1"/>
  <c r="C19" i="31" s="1"/>
  <c r="D19" i="15"/>
  <c r="E19" i="15" s="1"/>
  <c r="D20" i="15"/>
  <c r="E20" i="15" s="1"/>
  <c r="C74" i="39" s="1"/>
  <c r="D21" i="15"/>
  <c r="E21" i="15" s="1"/>
  <c r="D22" i="15"/>
  <c r="F22" i="15" s="1"/>
  <c r="C23" i="31" s="1"/>
  <c r="D23" i="15"/>
  <c r="E23" i="15" s="1"/>
  <c r="C92" i="39" s="1"/>
  <c r="D24" i="15"/>
  <c r="E24" i="15" s="1"/>
  <c r="C98" i="39" s="1"/>
  <c r="D25" i="15"/>
  <c r="F25" i="15" s="1"/>
  <c r="C26" i="31" s="1"/>
  <c r="D26" i="15"/>
  <c r="E26" i="15" s="1"/>
  <c r="D27" i="15"/>
  <c r="F27" i="15" s="1"/>
  <c r="C28" i="31" s="1"/>
  <c r="D28" i="15"/>
  <c r="F28" i="15" s="1"/>
  <c r="C29" i="31" s="1"/>
  <c r="E16" i="15"/>
  <c r="C50" i="39" s="1"/>
  <c r="E22" i="15"/>
  <c r="B20" i="9"/>
  <c r="B26" i="9"/>
  <c r="B32" i="9"/>
  <c r="B15" i="31"/>
  <c r="B15" i="35"/>
  <c r="B50" i="9"/>
  <c r="B56" i="9"/>
  <c r="B62" i="9"/>
  <c r="B19" i="35"/>
  <c r="B74" i="9"/>
  <c r="B80" i="9"/>
  <c r="B86" i="9"/>
  <c r="B92" i="9"/>
  <c r="B98" i="9"/>
  <c r="B26" i="31"/>
  <c r="B26" i="35"/>
  <c r="B116" i="9"/>
  <c r="B28" i="15"/>
  <c r="B9" i="15"/>
  <c r="A28" i="35"/>
  <c r="A27" i="35"/>
  <c r="A26" i="35"/>
  <c r="A25" i="35"/>
  <c r="A24" i="35"/>
  <c r="A23" i="35"/>
  <c r="A22" i="35"/>
  <c r="A21" i="35"/>
  <c r="A20" i="35"/>
  <c r="A19" i="35"/>
  <c r="A18" i="35"/>
  <c r="A17" i="35"/>
  <c r="A16" i="35"/>
  <c r="A15" i="35"/>
  <c r="A14" i="35"/>
  <c r="A13" i="35"/>
  <c r="A12" i="35"/>
  <c r="A11" i="35"/>
  <c r="A10" i="35"/>
  <c r="A9" i="35"/>
  <c r="A8" i="9"/>
  <c r="F16" i="15"/>
  <c r="C17" i="31" s="1"/>
  <c r="F19" i="15"/>
  <c r="C20" i="31" s="1"/>
  <c r="E20" i="31" s="1"/>
  <c r="A11" i="31"/>
  <c r="A12" i="31"/>
  <c r="A10" i="31"/>
  <c r="A13" i="31"/>
  <c r="A14" i="31"/>
  <c r="A15" i="31"/>
  <c r="A16" i="31"/>
  <c r="A17" i="31"/>
  <c r="A18" i="31"/>
  <c r="A19" i="31"/>
  <c r="A20" i="31"/>
  <c r="A21" i="31"/>
  <c r="A22" i="31"/>
  <c r="A23" i="31"/>
  <c r="A24" i="31"/>
  <c r="A25" i="31"/>
  <c r="A26" i="31"/>
  <c r="A27" i="31"/>
  <c r="A28" i="31"/>
  <c r="A29" i="31"/>
  <c r="A17" i="15"/>
  <c r="A18" i="15"/>
  <c r="A19" i="15"/>
  <c r="A20" i="15"/>
  <c r="A21" i="15"/>
  <c r="A22" i="15"/>
  <c r="A23" i="15"/>
  <c r="B23" i="15"/>
  <c r="A24" i="15"/>
  <c r="A25" i="15"/>
  <c r="A26" i="15"/>
  <c r="A27" i="15"/>
  <c r="A28" i="15"/>
  <c r="A16" i="15"/>
  <c r="A15" i="15"/>
  <c r="A14" i="15"/>
  <c r="A13" i="15"/>
  <c r="A12" i="15"/>
  <c r="A11" i="15"/>
  <c r="A10" i="15"/>
  <c r="A9" i="15"/>
  <c r="E28" i="15" l="1"/>
  <c r="C122" i="9" s="1"/>
  <c r="T122" i="9" s="1"/>
  <c r="U122" i="9" s="1"/>
  <c r="M28" i="15"/>
  <c r="D122" i="39" s="1"/>
  <c r="T122" i="39" s="1"/>
  <c r="U122" i="39" s="1"/>
  <c r="M20" i="15"/>
  <c r="E27" i="15"/>
  <c r="M19" i="15"/>
  <c r="D68" i="39" s="1"/>
  <c r="T68" i="39" s="1"/>
  <c r="U68" i="39" s="1"/>
  <c r="M15" i="15"/>
  <c r="N15" i="15" s="1"/>
  <c r="D16" i="31" s="1"/>
  <c r="M12" i="15"/>
  <c r="D26" i="39" s="1"/>
  <c r="T26" i="39" s="1"/>
  <c r="U26" i="39" s="1"/>
  <c r="C68" i="9"/>
  <c r="T68" i="9" s="1"/>
  <c r="U68" i="9" s="1"/>
  <c r="C68" i="39"/>
  <c r="N28" i="15"/>
  <c r="D29" i="31" s="1"/>
  <c r="C110" i="9"/>
  <c r="T110" i="9" s="1"/>
  <c r="U110" i="9" s="1"/>
  <c r="C110" i="39"/>
  <c r="C14" i="9"/>
  <c r="C14" i="39"/>
  <c r="C116" i="9"/>
  <c r="T116" i="9" s="1"/>
  <c r="U116" i="9" s="1"/>
  <c r="C116" i="39"/>
  <c r="C86" i="9"/>
  <c r="C86" i="39"/>
  <c r="M14" i="15"/>
  <c r="D38" i="39" s="1"/>
  <c r="T38" i="39" s="1"/>
  <c r="U38" i="39" s="1"/>
  <c r="E17" i="15"/>
  <c r="C80" i="9"/>
  <c r="T80" i="9" s="1"/>
  <c r="U80" i="9" s="1"/>
  <c r="C80" i="39"/>
  <c r="M17" i="15"/>
  <c r="D56" i="39" s="1"/>
  <c r="T56" i="39" s="1"/>
  <c r="U56" i="39" s="1"/>
  <c r="D74" i="9"/>
  <c r="D74" i="39"/>
  <c r="T74" i="39" s="1"/>
  <c r="U74" i="39" s="1"/>
  <c r="U95" i="9"/>
  <c r="E21" i="35"/>
  <c r="G21" i="35" s="1"/>
  <c r="E19" i="35"/>
  <c r="G19" i="35" s="1"/>
  <c r="E27" i="35"/>
  <c r="G27" i="35" s="1"/>
  <c r="E28" i="35"/>
  <c r="G28" i="35" s="1"/>
  <c r="M22" i="15"/>
  <c r="F11" i="15"/>
  <c r="C12" i="31" s="1"/>
  <c r="F21" i="15"/>
  <c r="C22" i="31" s="1"/>
  <c r="E22" i="31" s="1"/>
  <c r="E25" i="15"/>
  <c r="F20" i="15"/>
  <c r="C21" i="31" s="1"/>
  <c r="E21" i="31" s="1"/>
  <c r="N20" i="15"/>
  <c r="D21" i="31" s="1"/>
  <c r="E13" i="15"/>
  <c r="C32" i="39" s="1"/>
  <c r="M26" i="15"/>
  <c r="D110" i="39" s="1"/>
  <c r="T110" i="39" s="1"/>
  <c r="U110" i="39" s="1"/>
  <c r="E14" i="15"/>
  <c r="E22" i="35"/>
  <c r="G22" i="35" s="1"/>
  <c r="T86" i="9"/>
  <c r="U86" i="9" s="1"/>
  <c r="M23" i="15"/>
  <c r="F24" i="15"/>
  <c r="C25" i="31" s="1"/>
  <c r="E25" i="31" s="1"/>
  <c r="F26" i="15"/>
  <c r="C27" i="31" s="1"/>
  <c r="E27" i="31" s="1"/>
  <c r="F12" i="15"/>
  <c r="C13" i="31" s="1"/>
  <c r="M18" i="15"/>
  <c r="T14" i="9"/>
  <c r="M10" i="15"/>
  <c r="E10" i="35"/>
  <c r="G10" i="35" s="1"/>
  <c r="F10" i="15"/>
  <c r="C11" i="31" s="1"/>
  <c r="M27" i="15"/>
  <c r="M25" i="15"/>
  <c r="D104" i="39" s="1"/>
  <c r="T104" i="39" s="1"/>
  <c r="U104" i="39" s="1"/>
  <c r="M24" i="15"/>
  <c r="D98" i="39" s="1"/>
  <c r="T98" i="39" s="1"/>
  <c r="U98" i="39" s="1"/>
  <c r="M21" i="15"/>
  <c r="D80" i="39" s="1"/>
  <c r="T80" i="39" s="1"/>
  <c r="U80" i="39" s="1"/>
  <c r="M16" i="15"/>
  <c r="D50" i="39" s="1"/>
  <c r="T50" i="39" s="1"/>
  <c r="U50" i="39" s="1"/>
  <c r="M13" i="15"/>
  <c r="D32" i="39" s="1"/>
  <c r="T32" i="39" s="1"/>
  <c r="U32" i="39" s="1"/>
  <c r="M11" i="15"/>
  <c r="D20" i="39" s="1"/>
  <c r="T20" i="39" s="1"/>
  <c r="U20" i="39" s="1"/>
  <c r="B110" i="9"/>
  <c r="B13" i="15"/>
  <c r="B13" i="35"/>
  <c r="B13" i="31"/>
  <c r="B26" i="15"/>
  <c r="B12" i="15"/>
  <c r="B17" i="31"/>
  <c r="B18" i="15"/>
  <c r="B17" i="35"/>
  <c r="B25" i="35"/>
  <c r="B104" i="9"/>
  <c r="B20" i="31"/>
  <c r="B14" i="31"/>
  <c r="B25" i="15"/>
  <c r="B19" i="15"/>
  <c r="B38" i="9"/>
  <c r="B21" i="15"/>
  <c r="B14" i="15"/>
  <c r="B21" i="31"/>
  <c r="B14" i="35"/>
  <c r="B14" i="9"/>
  <c r="B68" i="9"/>
  <c r="B16" i="31"/>
  <c r="B12" i="31"/>
  <c r="B27" i="15"/>
  <c r="B23" i="35"/>
  <c r="B24" i="31"/>
  <c r="B20" i="35"/>
  <c r="B20" i="15"/>
  <c r="B19" i="31"/>
  <c r="B11" i="35"/>
  <c r="B28" i="31"/>
  <c r="B16" i="35"/>
  <c r="B21" i="35"/>
  <c r="B17" i="15"/>
  <c r="B11" i="15"/>
  <c r="B16" i="15"/>
  <c r="B22" i="31"/>
  <c r="B18" i="31"/>
  <c r="B12" i="35"/>
  <c r="B27" i="35"/>
  <c r="B44" i="9"/>
  <c r="B22" i="15"/>
  <c r="B27" i="31"/>
  <c r="B23" i="31"/>
  <c r="B10" i="35"/>
  <c r="B18" i="35"/>
  <c r="B22" i="35"/>
  <c r="B11" i="31"/>
  <c r="B15" i="15"/>
  <c r="B24" i="15"/>
  <c r="B29" i="31"/>
  <c r="B25" i="31"/>
  <c r="B24" i="35"/>
  <c r="B28" i="35"/>
  <c r="E19" i="31"/>
  <c r="C92" i="9"/>
  <c r="E17" i="31"/>
  <c r="E23" i="31"/>
  <c r="E16" i="31"/>
  <c r="N26" i="15"/>
  <c r="D27" i="31" s="1"/>
  <c r="E28" i="31"/>
  <c r="E29" i="31"/>
  <c r="C74" i="9"/>
  <c r="C26" i="9"/>
  <c r="C98" i="9"/>
  <c r="E14" i="31"/>
  <c r="E26" i="31"/>
  <c r="D122" i="9"/>
  <c r="N19" i="15"/>
  <c r="D20" i="31" s="1"/>
  <c r="C20" i="9"/>
  <c r="C50" i="9"/>
  <c r="B122" i="9"/>
  <c r="E15" i="15"/>
  <c r="C44" i="39" s="1"/>
  <c r="E18" i="15"/>
  <c r="C62" i="39" s="1"/>
  <c r="F23" i="15"/>
  <c r="C24" i="31" s="1"/>
  <c r="D68" i="9"/>
  <c r="E9" i="15"/>
  <c r="M9" i="15"/>
  <c r="B9" i="35"/>
  <c r="B8" i="9"/>
  <c r="B10" i="31"/>
  <c r="C122" i="39" l="1"/>
  <c r="C32" i="9"/>
  <c r="U14" i="9"/>
  <c r="T15" i="9" s="1"/>
  <c r="N21" i="15"/>
  <c r="D22" i="31" s="1"/>
  <c r="D44" i="39"/>
  <c r="T44" i="39" s="1"/>
  <c r="U44" i="39" s="1"/>
  <c r="D44" i="9"/>
  <c r="D98" i="9"/>
  <c r="D110" i="9"/>
  <c r="D104" i="9"/>
  <c r="N13" i="15"/>
  <c r="D14" i="31" s="1"/>
  <c r="N12" i="15"/>
  <c r="D13" i="31" s="1"/>
  <c r="E13" i="31" s="1"/>
  <c r="N14" i="15"/>
  <c r="D15" i="31" s="1"/>
  <c r="D26" i="9"/>
  <c r="D32" i="9"/>
  <c r="D50" i="9"/>
  <c r="D80" i="9"/>
  <c r="N16" i="15"/>
  <c r="D17" i="31" s="1"/>
  <c r="N24" i="15"/>
  <c r="D25" i="31" s="1"/>
  <c r="N25" i="15"/>
  <c r="D26" i="31" s="1"/>
  <c r="D92" i="9"/>
  <c r="D92" i="39"/>
  <c r="T92" i="39" s="1"/>
  <c r="U92" i="39" s="1"/>
  <c r="C104" i="9"/>
  <c r="C104" i="39"/>
  <c r="E26" i="35"/>
  <c r="G26" i="35" s="1"/>
  <c r="N10" i="15"/>
  <c r="D11" i="31" s="1"/>
  <c r="E11" i="31" s="1"/>
  <c r="D14" i="39"/>
  <c r="T14" i="39" s="1"/>
  <c r="U14" i="39" s="1"/>
  <c r="T15" i="39" s="1"/>
  <c r="U15" i="39" s="1"/>
  <c r="T16" i="39" s="1"/>
  <c r="U16" i="39" s="1"/>
  <c r="T17" i="39" s="1"/>
  <c r="U17" i="39" s="1"/>
  <c r="T18" i="39" s="1"/>
  <c r="U18" i="39" s="1"/>
  <c r="T19" i="39" s="1"/>
  <c r="U19" i="39" s="1"/>
  <c r="D38" i="9"/>
  <c r="N11" i="15"/>
  <c r="D12" i="31" s="1"/>
  <c r="E12" i="31" s="1"/>
  <c r="C38" i="9"/>
  <c r="C38" i="39"/>
  <c r="D62" i="9"/>
  <c r="D62" i="39"/>
  <c r="T62" i="39" s="1"/>
  <c r="U62" i="39" s="1"/>
  <c r="D20" i="9"/>
  <c r="D56" i="9"/>
  <c r="D86" i="9"/>
  <c r="D86" i="39"/>
  <c r="T86" i="39" s="1"/>
  <c r="U86" i="39" s="1"/>
  <c r="N17" i="15"/>
  <c r="D18" i="31" s="1"/>
  <c r="C56" i="9"/>
  <c r="C56" i="39"/>
  <c r="D116" i="9"/>
  <c r="D116" i="39"/>
  <c r="T116" i="39" s="1"/>
  <c r="U116" i="39" s="1"/>
  <c r="D8" i="9"/>
  <c r="D8" i="39"/>
  <c r="C8" i="9"/>
  <c r="T8" i="9" s="1"/>
  <c r="U8" i="9" s="1"/>
  <c r="T9" i="9" s="1"/>
  <c r="C8" i="39"/>
  <c r="T98" i="9"/>
  <c r="U98" i="9" s="1"/>
  <c r="E24" i="35"/>
  <c r="G24" i="35" s="1"/>
  <c r="T32" i="9"/>
  <c r="E13" i="35"/>
  <c r="G13" i="35" s="1"/>
  <c r="T50" i="9"/>
  <c r="U50" i="9" s="1"/>
  <c r="E16" i="35"/>
  <c r="G16" i="35" s="1"/>
  <c r="N27" i="15"/>
  <c r="D28" i="31" s="1"/>
  <c r="T26" i="9"/>
  <c r="U26" i="9" s="1"/>
  <c r="E12" i="35"/>
  <c r="G12" i="35" s="1"/>
  <c r="T74" i="9"/>
  <c r="U74" i="9" s="1"/>
  <c r="E20" i="35"/>
  <c r="G20" i="35" s="1"/>
  <c r="T38" i="9"/>
  <c r="U38" i="9" s="1"/>
  <c r="E14" i="35"/>
  <c r="G14" i="35" s="1"/>
  <c r="N23" i="15"/>
  <c r="D24" i="31" s="1"/>
  <c r="T92" i="9"/>
  <c r="U92" i="9" s="1"/>
  <c r="E23" i="35"/>
  <c r="G23" i="35" s="1"/>
  <c r="T20" i="9"/>
  <c r="U20" i="9" s="1"/>
  <c r="T21" i="9" s="1"/>
  <c r="E11" i="35"/>
  <c r="G11" i="35" s="1"/>
  <c r="N18" i="15"/>
  <c r="D19" i="31" s="1"/>
  <c r="N22" i="15"/>
  <c r="D23" i="31" s="1"/>
  <c r="T104" i="9"/>
  <c r="U104" i="9" s="1"/>
  <c r="E25" i="35"/>
  <c r="G25" i="35" s="1"/>
  <c r="D14" i="9"/>
  <c r="N9" i="15"/>
  <c r="D10" i="31" s="1"/>
  <c r="E10" i="31" s="1"/>
  <c r="E24" i="31"/>
  <c r="C44" i="9"/>
  <c r="C62" i="9"/>
  <c r="U15" i="9" l="1"/>
  <c r="T16" i="9" s="1"/>
  <c r="U16" i="9" s="1"/>
  <c r="T17" i="9" s="1"/>
  <c r="U17" i="9" s="1"/>
  <c r="T18" i="9" s="1"/>
  <c r="U18" i="9" s="1"/>
  <c r="T19" i="9" s="1"/>
  <c r="U19" i="9" s="1"/>
  <c r="U32" i="9"/>
  <c r="E17" i="35"/>
  <c r="G17" i="35" s="1"/>
  <c r="T56" i="9"/>
  <c r="U56" i="9" s="1"/>
  <c r="T8" i="39"/>
  <c r="U8" i="39" s="1"/>
  <c r="T9" i="39" s="1"/>
  <c r="U9" i="39" s="1"/>
  <c r="I14" i="31"/>
  <c r="C14" i="37" s="1"/>
  <c r="U9" i="9"/>
  <c r="B15" i="33"/>
  <c r="B16" i="33"/>
  <c r="B17" i="33"/>
  <c r="B14" i="33"/>
  <c r="J14" i="31"/>
  <c r="D14" i="37" s="1"/>
  <c r="E18" i="35"/>
  <c r="G18" i="35" s="1"/>
  <c r="T62" i="9"/>
  <c r="U62" i="9" s="1"/>
  <c r="C15" i="35"/>
  <c r="E15" i="35" s="1"/>
  <c r="G15" i="35" s="1"/>
  <c r="T44" i="9"/>
  <c r="U44" i="9" s="1"/>
  <c r="J12" i="31"/>
  <c r="D12" i="37" s="1"/>
  <c r="I13" i="31"/>
  <c r="C13" i="37" s="1"/>
  <c r="I11" i="31"/>
  <c r="C11" i="37" s="1"/>
  <c r="L13" i="31"/>
  <c r="F13" i="37" s="1"/>
  <c r="L12" i="31"/>
  <c r="F12" i="37" s="1"/>
  <c r="L14" i="31"/>
  <c r="F14" i="37" s="1"/>
  <c r="K11" i="31"/>
  <c r="E11" i="37" s="1"/>
  <c r="L10" i="31"/>
  <c r="F10" i="37" s="1"/>
  <c r="K12" i="31"/>
  <c r="E12" i="37" s="1"/>
  <c r="K10" i="31"/>
  <c r="E10" i="37" s="1"/>
  <c r="M13" i="31"/>
  <c r="G13" i="37" s="1"/>
  <c r="M10" i="31"/>
  <c r="G10" i="37" s="1"/>
  <c r="K13" i="31"/>
  <c r="E13" i="37" s="1"/>
  <c r="I10" i="31"/>
  <c r="C10" i="37" s="1"/>
  <c r="M12" i="31"/>
  <c r="G12" i="37" s="1"/>
  <c r="J13" i="31"/>
  <c r="D13" i="37" s="1"/>
  <c r="M11" i="31"/>
  <c r="G11" i="37" s="1"/>
  <c r="K14" i="31"/>
  <c r="E14" i="37" s="1"/>
  <c r="J10" i="31"/>
  <c r="D10" i="37" s="1"/>
  <c r="I12" i="31"/>
  <c r="C12" i="37" s="1"/>
  <c r="J11" i="31"/>
  <c r="D11" i="37" s="1"/>
  <c r="L11" i="31"/>
  <c r="F11" i="37" s="1"/>
  <c r="M14" i="31"/>
  <c r="G14" i="37" s="1"/>
  <c r="F9" i="35"/>
  <c r="T10" i="39" l="1"/>
  <c r="U10" i="39" s="1"/>
  <c r="T11" i="39" s="1"/>
  <c r="U11" i="39" s="1"/>
  <c r="T12" i="39" s="1"/>
  <c r="U12" i="39" s="1"/>
  <c r="T13" i="39" s="1"/>
  <c r="U13" i="39" s="1"/>
  <c r="T10" i="9"/>
  <c r="U10" i="9" s="1"/>
  <c r="T11" i="9" s="1"/>
  <c r="U11" i="9" s="1"/>
  <c r="T12" i="9" s="1"/>
  <c r="U12" i="9" s="1"/>
  <c r="T13" i="9" s="1"/>
  <c r="U13" i="9" s="1"/>
  <c r="B18" i="33"/>
  <c r="C17" i="33" s="1"/>
  <c r="N13" i="35"/>
  <c r="N14" i="37" s="1"/>
  <c r="B21" i="33" l="1"/>
  <c r="C15" i="33"/>
  <c r="C16" i="33"/>
  <c r="C14" i="33"/>
  <c r="C18" i="33"/>
  <c r="M11" i="35"/>
  <c r="M12" i="37" s="1"/>
  <c r="K11" i="35"/>
  <c r="K12" i="37" s="1"/>
  <c r="K12" i="35"/>
  <c r="K13" i="37" s="1"/>
  <c r="L13" i="35"/>
  <c r="L14" i="37" s="1"/>
  <c r="L12" i="35"/>
  <c r="L13" i="37" s="1"/>
  <c r="N12" i="35"/>
  <c r="N13" i="37" s="1"/>
  <c r="M12" i="35"/>
  <c r="M13" i="37" s="1"/>
  <c r="O9" i="35"/>
  <c r="O10" i="37" s="1"/>
  <c r="K10" i="35"/>
  <c r="K11" i="37" s="1"/>
  <c r="N10" i="35"/>
  <c r="N11" i="37" s="1"/>
  <c r="M13" i="35"/>
  <c r="M14" i="37" s="1"/>
  <c r="L11" i="35"/>
  <c r="L12" i="37" s="1"/>
  <c r="O12" i="35"/>
  <c r="O13" i="37" s="1"/>
  <c r="O13" i="35"/>
  <c r="O14" i="37" s="1"/>
  <c r="L9" i="35"/>
  <c r="L10" i="37" s="1"/>
  <c r="N9" i="35"/>
  <c r="N10" i="37" s="1"/>
  <c r="O11" i="35"/>
  <c r="O12" i="37" s="1"/>
  <c r="O10" i="35"/>
  <c r="O11" i="37" s="1"/>
  <c r="M10" i="35"/>
  <c r="M11" i="37" s="1"/>
  <c r="K9" i="35"/>
  <c r="K10" i="37" s="1"/>
  <c r="L10" i="35"/>
  <c r="L11" i="37" s="1"/>
  <c r="M9" i="35"/>
  <c r="M10" i="37" s="1"/>
  <c r="K13" i="35"/>
  <c r="K14" i="37" s="1"/>
  <c r="N11" i="35"/>
  <c r="N12" i="37" s="1"/>
  <c r="G9" i="35"/>
  <c r="D15" i="33" l="1"/>
  <c r="D16" i="33"/>
  <c r="D17" i="33"/>
  <c r="D14" i="33"/>
  <c r="D18" i="33" l="1"/>
  <c r="E18" i="33" s="1"/>
  <c r="E15" i="33" l="1"/>
  <c r="E16" i="33"/>
  <c r="E17" i="33"/>
  <c r="E14" i="33"/>
  <c r="D21" i="33"/>
  <c r="U2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00000000-0006-0000-0200-000001000000}">
      <text>
        <r>
          <rPr>
            <b/>
            <sz val="9"/>
            <color indexed="81"/>
            <rFont val="Tahoma"/>
            <family val="2"/>
          </rPr>
          <t>Celda parametrizada no modificar</t>
        </r>
        <r>
          <rPr>
            <sz val="9"/>
            <color indexed="81"/>
            <rFont val="Tahoma"/>
            <family val="2"/>
          </rPr>
          <t xml:space="preserve">
</t>
        </r>
      </text>
    </comment>
    <comment ref="C8" authorId="0" shapeId="0" xr:uid="{00000000-0006-0000-0200-000002000000}">
      <text>
        <r>
          <rPr>
            <b/>
            <sz val="9"/>
            <color indexed="81"/>
            <rFont val="Tahoma"/>
            <family val="2"/>
          </rPr>
          <t>Diligencie número de veces.</t>
        </r>
        <r>
          <rPr>
            <sz val="9"/>
            <color indexed="81"/>
            <rFont val="Tahoma"/>
            <family val="2"/>
          </rPr>
          <t xml:space="preserve">
</t>
        </r>
      </text>
    </comment>
    <comment ref="D8" authorId="0" shapeId="0" xr:uid="{00000000-0006-0000-0200-000003000000}">
      <text>
        <r>
          <rPr>
            <b/>
            <sz val="9"/>
            <color indexed="81"/>
            <rFont val="Tahoma"/>
            <family val="2"/>
          </rPr>
          <t>Celda parametrizada no modificar.</t>
        </r>
        <r>
          <rPr>
            <sz val="9"/>
            <color indexed="81"/>
            <rFont val="Tahoma"/>
            <family val="2"/>
          </rPr>
          <t xml:space="preserve">
</t>
        </r>
      </text>
    </comment>
    <comment ref="E8" authorId="0" shapeId="0" xr:uid="{00000000-0006-0000-0200-000004000000}">
      <text>
        <r>
          <rPr>
            <b/>
            <sz val="9"/>
            <color indexed="81"/>
            <rFont val="Tahoma"/>
            <family val="2"/>
          </rPr>
          <t>Celda parametrizada no modificar.</t>
        </r>
        <r>
          <rPr>
            <sz val="9"/>
            <color indexed="81"/>
            <rFont val="Tahoma"/>
            <family val="2"/>
          </rPr>
          <t xml:space="preserve">
</t>
        </r>
      </text>
    </comment>
    <comment ref="F8" authorId="0" shapeId="0" xr:uid="{00000000-0006-0000-0200-000005000000}">
      <text>
        <r>
          <rPr>
            <b/>
            <sz val="9"/>
            <color indexed="81"/>
            <rFont val="Tahoma"/>
            <family val="2"/>
          </rPr>
          <t>Celda parametrizada no modificar.</t>
        </r>
        <r>
          <rPr>
            <sz val="9"/>
            <color indexed="81"/>
            <rFont val="Tahoma"/>
            <family val="2"/>
          </rPr>
          <t xml:space="preserve">
</t>
        </r>
      </text>
    </comment>
    <comment ref="G8" authorId="0" shapeId="0" xr:uid="{00000000-0006-0000-0200-000006000000}">
      <text>
        <r>
          <rPr>
            <b/>
            <sz val="9"/>
            <color indexed="81"/>
            <rFont val="Tahoma"/>
            <family val="2"/>
          </rPr>
          <t>Utilice lista de despliegue</t>
        </r>
        <r>
          <rPr>
            <sz val="9"/>
            <color indexed="81"/>
            <rFont val="Tahoma"/>
            <family val="2"/>
          </rPr>
          <t xml:space="preserve">
</t>
        </r>
      </text>
    </comment>
    <comment ref="H8" authorId="0" shapeId="0" xr:uid="{00000000-0006-0000-0200-000007000000}">
      <text>
        <r>
          <rPr>
            <b/>
            <sz val="9"/>
            <color indexed="81"/>
            <rFont val="Tahoma"/>
            <family val="2"/>
          </rPr>
          <t>Celda parametrizada no modificar.</t>
        </r>
        <r>
          <rPr>
            <sz val="9"/>
            <color indexed="81"/>
            <rFont val="Tahoma"/>
            <family val="2"/>
          </rPr>
          <t xml:space="preserve">
</t>
        </r>
      </text>
    </comment>
    <comment ref="I8" authorId="0" shapeId="0" xr:uid="{00000000-0006-0000-0200-000008000000}">
      <text>
        <r>
          <rPr>
            <b/>
            <sz val="9"/>
            <color indexed="81"/>
            <rFont val="Tahoma"/>
            <family val="2"/>
          </rPr>
          <t>Celda parametrizada no modificar.</t>
        </r>
        <r>
          <rPr>
            <sz val="9"/>
            <color indexed="81"/>
            <rFont val="Tahoma"/>
            <family val="2"/>
          </rPr>
          <t xml:space="preserve">
</t>
        </r>
      </text>
    </comment>
    <comment ref="J8" authorId="0" shapeId="0" xr:uid="{00000000-0006-0000-0200-000009000000}">
      <text>
        <r>
          <rPr>
            <b/>
            <sz val="9"/>
            <color indexed="81"/>
            <rFont val="Tahoma"/>
            <family val="2"/>
          </rPr>
          <t>Utilice lista de despliegue.</t>
        </r>
      </text>
    </comment>
    <comment ref="K8" authorId="0" shapeId="0" xr:uid="{00000000-0006-0000-0200-00000A000000}">
      <text>
        <r>
          <rPr>
            <b/>
            <sz val="9"/>
            <color indexed="81"/>
            <rFont val="Tahoma"/>
            <family val="2"/>
          </rPr>
          <t>Celda parametrizada no modificar.</t>
        </r>
        <r>
          <rPr>
            <sz val="9"/>
            <color indexed="81"/>
            <rFont val="Tahoma"/>
            <family val="2"/>
          </rPr>
          <t xml:space="preserve">
</t>
        </r>
      </text>
    </comment>
    <comment ref="L8" authorId="0" shapeId="0" xr:uid="{00000000-0006-0000-0200-00000B000000}">
      <text>
        <r>
          <rPr>
            <b/>
            <sz val="9"/>
            <color indexed="81"/>
            <rFont val="Tahoma"/>
            <family val="2"/>
          </rPr>
          <t>Celda parametrizada no modificar.</t>
        </r>
        <r>
          <rPr>
            <sz val="9"/>
            <color indexed="81"/>
            <rFont val="Tahoma"/>
            <family val="2"/>
          </rPr>
          <t xml:space="preserve">
</t>
        </r>
      </text>
    </comment>
    <comment ref="M8" authorId="0" shapeId="0" xr:uid="{00000000-0006-0000-0200-00000C000000}">
      <text>
        <r>
          <rPr>
            <b/>
            <sz val="9"/>
            <color indexed="81"/>
            <rFont val="Tahoma"/>
            <family val="2"/>
          </rPr>
          <t>Celda parametrizada no modificar.</t>
        </r>
      </text>
    </comment>
    <comment ref="N8" authorId="0" shapeId="0" xr:uid="{00000000-0006-0000-0200-00000D000000}">
      <text>
        <r>
          <rPr>
            <b/>
            <sz val="9"/>
            <color indexed="81"/>
            <rFont val="Tahoma"/>
            <family val="2"/>
          </rPr>
          <t>Celda parametrizada no modificar.</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8" authorId="0" shapeId="0" xr:uid="{00000000-0006-0000-0300-000001000000}">
      <text>
        <r>
          <rPr>
            <b/>
            <sz val="9"/>
            <color indexed="81"/>
            <rFont val="Tahoma"/>
            <family val="2"/>
          </rPr>
          <t>Celdas parametrizadas no modificar.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F7" authorId="0" shapeId="0" xr:uid="{00000000-0006-0000-0400-000001000000}">
      <text>
        <r>
          <rPr>
            <b/>
            <sz val="9"/>
            <color indexed="81"/>
            <rFont val="Tahoma"/>
            <family val="2"/>
          </rPr>
          <t>Inicie redacción del control, de acuerdo con estructura propuesta.</t>
        </r>
        <r>
          <rPr>
            <sz val="9"/>
            <color indexed="81"/>
            <rFont val="Tahoma"/>
            <family val="2"/>
          </rPr>
          <t xml:space="preserve">
</t>
        </r>
      </text>
    </comment>
    <comment ref="G7" authorId="0" shapeId="0" xr:uid="{00000000-0006-0000-0400-000002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400-000003000000}">
      <text>
        <r>
          <rPr>
            <b/>
            <sz val="9"/>
            <color indexed="81"/>
            <rFont val="Tahoma"/>
            <family val="2"/>
          </rPr>
          <t>Continue redacción aplique atributos de formalización del control.</t>
        </r>
        <r>
          <rPr>
            <sz val="9"/>
            <color indexed="81"/>
            <rFont val="Tahoma"/>
            <family val="2"/>
          </rPr>
          <t xml:space="preserve">
</t>
        </r>
      </text>
    </comment>
    <comment ref="I7" authorId="0" shapeId="0" xr:uid="{00000000-0006-0000-0400-000004000000}">
      <text>
        <r>
          <rPr>
            <b/>
            <sz val="9"/>
            <color indexed="81"/>
            <rFont val="Tahoma"/>
            <family val="2"/>
          </rPr>
          <t>Concatena redacción del control, NO modificar.</t>
        </r>
        <r>
          <rPr>
            <sz val="9"/>
            <color indexed="81"/>
            <rFont val="Tahoma"/>
            <family val="2"/>
          </rPr>
          <t xml:space="preserve">
</t>
        </r>
      </text>
    </comment>
    <comment ref="J7" authorId="0" shapeId="0" xr:uid="{00000000-0006-0000-0400-000005000000}">
      <text>
        <r>
          <rPr>
            <b/>
            <sz val="9"/>
            <color indexed="81"/>
            <rFont val="Tahoma"/>
            <family val="2"/>
          </rPr>
          <t>Utilice lista de despliegue.</t>
        </r>
        <r>
          <rPr>
            <sz val="9"/>
            <color indexed="81"/>
            <rFont val="Tahoma"/>
            <family val="2"/>
          </rPr>
          <t xml:space="preserve">
</t>
        </r>
      </text>
    </comment>
    <comment ref="K7" authorId="0" shapeId="0" xr:uid="{00000000-0006-0000-0400-000006000000}">
      <text>
        <r>
          <rPr>
            <b/>
            <sz val="9"/>
            <color indexed="81"/>
            <rFont val="Tahoma"/>
            <family val="2"/>
          </rPr>
          <t>Celda parametrizada NO modificar.</t>
        </r>
        <r>
          <rPr>
            <sz val="9"/>
            <color indexed="81"/>
            <rFont val="Tahoma"/>
            <family val="2"/>
          </rPr>
          <t xml:space="preserve">
</t>
        </r>
      </text>
    </comment>
    <comment ref="L7" authorId="0" shapeId="0" xr:uid="{00000000-0006-0000-0400-000007000000}">
      <text>
        <r>
          <rPr>
            <b/>
            <sz val="9"/>
            <color indexed="81"/>
            <rFont val="Tahoma"/>
            <family val="2"/>
          </rPr>
          <t>Celda parametrizada NO modificar.</t>
        </r>
        <r>
          <rPr>
            <sz val="9"/>
            <color indexed="81"/>
            <rFont val="Tahoma"/>
            <family val="2"/>
          </rPr>
          <t xml:space="preserve">
</t>
        </r>
      </text>
    </comment>
    <comment ref="M7" authorId="0" shapeId="0" xr:uid="{00000000-0006-0000-0400-000008000000}">
      <text>
        <r>
          <rPr>
            <b/>
            <sz val="9"/>
            <color indexed="81"/>
            <rFont val="Tahoma"/>
            <family val="2"/>
          </rPr>
          <t>Utilice lista de despliegue.</t>
        </r>
        <r>
          <rPr>
            <sz val="9"/>
            <color indexed="81"/>
            <rFont val="Tahoma"/>
            <family val="2"/>
          </rPr>
          <t xml:space="preserve">
</t>
        </r>
      </text>
    </comment>
    <comment ref="N7" authorId="0" shapeId="0" xr:uid="{00000000-0006-0000-0400-000009000000}">
      <text>
        <r>
          <rPr>
            <b/>
            <sz val="9"/>
            <color indexed="81"/>
            <rFont val="Tahoma"/>
            <family val="2"/>
          </rPr>
          <t>Celda parametrizada NO modificar.</t>
        </r>
        <r>
          <rPr>
            <sz val="9"/>
            <color indexed="81"/>
            <rFont val="Tahoma"/>
            <family val="2"/>
          </rPr>
          <t xml:space="preserve">
</t>
        </r>
      </text>
    </comment>
    <comment ref="O7" authorId="0" shapeId="0" xr:uid="{00000000-0006-0000-0400-00000A000000}">
      <text>
        <r>
          <rPr>
            <b/>
            <sz val="9"/>
            <color indexed="81"/>
            <rFont val="Tahoma"/>
            <family val="2"/>
          </rPr>
          <t>Utilice lista de despliegue.</t>
        </r>
        <r>
          <rPr>
            <sz val="9"/>
            <color indexed="81"/>
            <rFont val="Tahoma"/>
            <family val="2"/>
          </rPr>
          <t xml:space="preserve">
</t>
        </r>
      </text>
    </comment>
    <comment ref="P7" authorId="0" shapeId="0" xr:uid="{00000000-0006-0000-0400-00000B000000}">
      <text>
        <r>
          <rPr>
            <b/>
            <sz val="9"/>
            <color indexed="81"/>
            <rFont val="Tahoma"/>
            <family val="2"/>
          </rPr>
          <t>Utilice lista de despliegue.</t>
        </r>
        <r>
          <rPr>
            <sz val="9"/>
            <color indexed="81"/>
            <rFont val="Tahoma"/>
            <family val="2"/>
          </rPr>
          <t xml:space="preserve">
</t>
        </r>
      </text>
    </comment>
    <comment ref="Q7" authorId="0" shapeId="0" xr:uid="{00000000-0006-0000-0400-00000C000000}">
      <text>
        <r>
          <rPr>
            <b/>
            <sz val="9"/>
            <color indexed="81"/>
            <rFont val="Tahoma"/>
            <family val="2"/>
          </rPr>
          <t>Utilice lista de despliegue.</t>
        </r>
        <r>
          <rPr>
            <sz val="9"/>
            <color indexed="81"/>
            <rFont val="Tahoma"/>
            <family val="2"/>
          </rPr>
          <t xml:space="preserve">
</t>
        </r>
      </text>
    </comment>
    <comment ref="R7" authorId="0" shapeId="0" xr:uid="{00000000-0006-0000-0400-00000D000000}">
      <text>
        <r>
          <rPr>
            <b/>
            <sz val="9"/>
            <color indexed="81"/>
            <rFont val="Tahoma"/>
            <family val="2"/>
          </rPr>
          <t>Utilice lista de despliegue.</t>
        </r>
        <r>
          <rPr>
            <sz val="9"/>
            <color indexed="81"/>
            <rFont val="Tahoma"/>
            <family val="2"/>
          </rPr>
          <t xml:space="preserve">
</t>
        </r>
      </text>
    </comment>
    <comment ref="S7" authorId="0" shapeId="0" xr:uid="{00000000-0006-0000-0400-00000E000000}">
      <text>
        <r>
          <rPr>
            <b/>
            <sz val="9"/>
            <color indexed="81"/>
            <rFont val="Tahoma"/>
            <family val="2"/>
          </rPr>
          <t>Celda parametrizada NO modificar.</t>
        </r>
        <r>
          <rPr>
            <sz val="9"/>
            <color indexed="81"/>
            <rFont val="Tahoma"/>
            <family val="2"/>
          </rPr>
          <t xml:space="preserve">
</t>
        </r>
      </text>
    </comment>
    <comment ref="T7" authorId="0" shapeId="0" xr:uid="{00000000-0006-0000-0400-00000F000000}">
      <text>
        <r>
          <rPr>
            <b/>
            <sz val="9"/>
            <color indexed="81"/>
            <rFont val="Tahoma"/>
            <family val="2"/>
          </rPr>
          <t>Celda parametrizada NO modificar.</t>
        </r>
        <r>
          <rPr>
            <sz val="9"/>
            <color indexed="81"/>
            <rFont val="Tahoma"/>
            <family val="2"/>
          </rPr>
          <t xml:space="preserve">
</t>
        </r>
      </text>
    </comment>
    <comment ref="U7" authorId="0" shapeId="0" xr:uid="{00000000-0006-0000-0400-000010000000}">
      <text>
        <r>
          <rPr>
            <b/>
            <sz val="9"/>
            <color indexed="81"/>
            <rFont val="Tahoma"/>
            <family val="2"/>
          </rPr>
          <t>Celda parametrizada NO modificar.</t>
        </r>
        <r>
          <rPr>
            <sz val="9"/>
            <color indexed="81"/>
            <rFont val="Tahoma"/>
            <family val="2"/>
          </rPr>
          <t xml:space="preserve">
</t>
        </r>
      </text>
    </comment>
    <comment ref="V7" authorId="0" shapeId="0" xr:uid="{00000000-0006-0000-0400-000011000000}">
      <text>
        <r>
          <rPr>
            <b/>
            <sz val="9"/>
            <color indexed="81"/>
            <rFont val="Tahoma"/>
            <family val="2"/>
          </rPr>
          <t>Digite valor final una vez se calculen todos los controles establecidos.</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6" authorId="0" shapeId="0" xr:uid="{00000000-0006-0000-0500-000001000000}">
      <text>
        <r>
          <rPr>
            <b/>
            <sz val="9"/>
            <color indexed="81"/>
            <rFont val="Tahoma"/>
            <family val="2"/>
          </rPr>
          <t>Celda parametrizada NO modificar.</t>
        </r>
        <r>
          <rPr>
            <sz val="9"/>
            <color indexed="81"/>
            <rFont val="Tahoma"/>
            <family val="2"/>
          </rPr>
          <t xml:space="preserve">
</t>
        </r>
      </text>
    </comment>
    <comment ref="D6" authorId="0" shapeId="0" xr:uid="{00000000-0006-0000-0500-000002000000}">
      <text>
        <r>
          <rPr>
            <b/>
            <sz val="9"/>
            <color indexed="81"/>
            <rFont val="Tahoma"/>
            <family val="2"/>
          </rPr>
          <t>Celda parametrizada NO modificar.</t>
        </r>
      </text>
    </comment>
    <comment ref="F7" authorId="0" shapeId="0" xr:uid="{00000000-0006-0000-0500-000003000000}">
      <text>
        <r>
          <rPr>
            <b/>
            <sz val="9"/>
            <color indexed="81"/>
            <rFont val="Tahoma"/>
            <family val="2"/>
          </rPr>
          <t>Inicie redacción del control, de acuerdo con estructura propuesta</t>
        </r>
      </text>
    </comment>
    <comment ref="G7" authorId="0" shapeId="0" xr:uid="{00000000-0006-0000-0500-000004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500-000005000000}">
      <text>
        <r>
          <rPr>
            <b/>
            <sz val="9"/>
            <color indexed="81"/>
            <rFont val="Tahoma"/>
            <family val="2"/>
          </rPr>
          <t>Continue redacción, aplique atributos de formalización del control.</t>
        </r>
        <r>
          <rPr>
            <sz val="9"/>
            <color indexed="81"/>
            <rFont val="Tahoma"/>
            <family val="2"/>
          </rPr>
          <t xml:space="preserve">
</t>
        </r>
      </text>
    </comment>
    <comment ref="I7" authorId="0" shapeId="0" xr:uid="{00000000-0006-0000-0500-000006000000}">
      <text>
        <r>
          <rPr>
            <b/>
            <sz val="9"/>
            <color indexed="81"/>
            <rFont val="Tahoma"/>
            <family val="2"/>
          </rPr>
          <t>Celda conctena redacción del control NO modifique.</t>
        </r>
        <r>
          <rPr>
            <sz val="9"/>
            <color indexed="81"/>
            <rFont val="Tahoma"/>
            <family val="2"/>
          </rPr>
          <t xml:space="preserve">
</t>
        </r>
      </text>
    </comment>
    <comment ref="K7" authorId="0" shapeId="0" xr:uid="{00000000-0006-0000-0500-000007000000}">
      <text>
        <r>
          <rPr>
            <b/>
            <sz val="9"/>
            <color indexed="81"/>
            <rFont val="Tahoma"/>
            <family val="2"/>
          </rPr>
          <t>Celda parametrizada NO modificar.</t>
        </r>
        <r>
          <rPr>
            <sz val="9"/>
            <color indexed="81"/>
            <rFont val="Tahoma"/>
            <family val="2"/>
          </rPr>
          <t xml:space="preserve">
</t>
        </r>
      </text>
    </comment>
    <comment ref="L7" authorId="0" shapeId="0" xr:uid="{00000000-0006-0000-0500-000008000000}">
      <text>
        <r>
          <rPr>
            <b/>
            <sz val="9"/>
            <color indexed="81"/>
            <rFont val="Tahoma"/>
            <family val="2"/>
          </rPr>
          <t>Celda parametrizada NO modificar.</t>
        </r>
        <r>
          <rPr>
            <sz val="9"/>
            <color indexed="81"/>
            <rFont val="Tahoma"/>
            <family val="2"/>
          </rPr>
          <t xml:space="preserve">
</t>
        </r>
      </text>
    </comment>
    <comment ref="M7" authorId="0" shapeId="0" xr:uid="{00000000-0006-0000-0500-000009000000}">
      <text>
        <r>
          <rPr>
            <b/>
            <sz val="9"/>
            <color indexed="81"/>
            <rFont val="Tahoma"/>
            <family val="2"/>
          </rPr>
          <t>Utilice lista de despliegue.</t>
        </r>
        <r>
          <rPr>
            <sz val="9"/>
            <color indexed="81"/>
            <rFont val="Tahoma"/>
            <family val="2"/>
          </rPr>
          <t xml:space="preserve">
</t>
        </r>
      </text>
    </comment>
    <comment ref="N7" authorId="0" shapeId="0" xr:uid="{00000000-0006-0000-0500-00000A000000}">
      <text>
        <r>
          <rPr>
            <b/>
            <sz val="9"/>
            <color indexed="81"/>
            <rFont val="Tahoma"/>
            <family val="2"/>
          </rPr>
          <t>Celda parametrizada NO modificar.</t>
        </r>
        <r>
          <rPr>
            <sz val="9"/>
            <color indexed="81"/>
            <rFont val="Tahoma"/>
            <family val="2"/>
          </rPr>
          <t xml:space="preserve">
</t>
        </r>
      </text>
    </comment>
    <comment ref="O7" authorId="0" shapeId="0" xr:uid="{00000000-0006-0000-0500-00000B000000}">
      <text>
        <r>
          <rPr>
            <b/>
            <sz val="9"/>
            <color indexed="81"/>
            <rFont val="Tahoma"/>
            <family val="2"/>
          </rPr>
          <t>Utilice lista de despliegue.</t>
        </r>
      </text>
    </comment>
    <comment ref="P7" authorId="0" shapeId="0" xr:uid="{00000000-0006-0000-0500-00000C000000}">
      <text>
        <r>
          <rPr>
            <b/>
            <sz val="9"/>
            <color indexed="81"/>
            <rFont val="Tahoma"/>
            <family val="2"/>
          </rPr>
          <t>Utilice lista de despliegue.</t>
        </r>
        <r>
          <rPr>
            <sz val="9"/>
            <color indexed="81"/>
            <rFont val="Tahoma"/>
            <family val="2"/>
          </rPr>
          <t xml:space="preserve">
</t>
        </r>
      </text>
    </comment>
    <comment ref="R7" authorId="0" shapeId="0" xr:uid="{00000000-0006-0000-0500-00000D000000}">
      <text>
        <r>
          <rPr>
            <b/>
            <sz val="9"/>
            <color indexed="81"/>
            <rFont val="Tahoma"/>
            <family val="2"/>
          </rPr>
          <t>Utilice lista de despliegue.</t>
        </r>
        <r>
          <rPr>
            <sz val="9"/>
            <color indexed="81"/>
            <rFont val="Tahoma"/>
            <family val="2"/>
          </rPr>
          <t xml:space="preserve">
</t>
        </r>
      </text>
    </comment>
    <comment ref="S7" authorId="0" shapeId="0" xr:uid="{00000000-0006-0000-0500-00000E000000}">
      <text>
        <r>
          <rPr>
            <b/>
            <sz val="9"/>
            <color indexed="81"/>
            <rFont val="Tahoma"/>
            <family val="2"/>
          </rPr>
          <t>Celda parametrizada NO modifcar</t>
        </r>
        <r>
          <rPr>
            <sz val="9"/>
            <color indexed="81"/>
            <rFont val="Tahoma"/>
            <family val="2"/>
          </rPr>
          <t xml:space="preserve">
</t>
        </r>
      </text>
    </comment>
    <comment ref="T7" authorId="0" shapeId="0" xr:uid="{00000000-0006-0000-0500-00000F000000}">
      <text>
        <r>
          <rPr>
            <b/>
            <sz val="9"/>
            <color indexed="81"/>
            <rFont val="Tahoma"/>
            <family val="2"/>
          </rPr>
          <t>Celda parametrizada NO modificar</t>
        </r>
      </text>
    </comment>
    <comment ref="U7" authorId="0" shapeId="0" xr:uid="{00000000-0006-0000-0500-000010000000}">
      <text>
        <r>
          <rPr>
            <b/>
            <sz val="9"/>
            <color indexed="81"/>
            <rFont val="Tahoma"/>
            <family val="2"/>
          </rPr>
          <t>Celda parametrizada NO modificar</t>
        </r>
        <r>
          <rPr>
            <sz val="9"/>
            <color indexed="81"/>
            <rFont val="Tahoma"/>
            <family val="2"/>
          </rPr>
          <t xml:space="preserve">
</t>
        </r>
      </text>
    </comment>
    <comment ref="V7" authorId="0" shapeId="0" xr:uid="{00000000-0006-0000-0500-000011000000}">
      <text>
        <r>
          <rPr>
            <b/>
            <sz val="9"/>
            <color indexed="81"/>
            <rFont val="Tahoma"/>
            <family val="2"/>
          </rPr>
          <t>Digite valor final una vez se calculen todos los controles establecidos para impacto. En caso de no contar con controles para este aspecto, deberá digitar el valor de impacto INHERENTE originalmente calculado.</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E7" authorId="0" shapeId="0" xr:uid="{00000000-0006-0000-0600-000001000000}">
      <text>
        <r>
          <rPr>
            <b/>
            <sz val="9"/>
            <color indexed="81"/>
            <rFont val="Tahoma"/>
            <family val="2"/>
          </rPr>
          <t>Celdas parametrizadas NO modificar.</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13" authorId="0" shapeId="0" xr:uid="{00000000-0006-0000-0800-000001000000}">
      <text>
        <r>
          <rPr>
            <b/>
            <sz val="9"/>
            <color indexed="81"/>
            <rFont val="Tahoma"/>
            <family val="2"/>
          </rPr>
          <t>Celdas parametrizadas NO modificar.</t>
        </r>
        <r>
          <rPr>
            <sz val="9"/>
            <color indexed="81"/>
            <rFont val="Tahoma"/>
            <family val="2"/>
          </rPr>
          <t xml:space="preserve">
</t>
        </r>
      </text>
    </comment>
    <comment ref="D13" authorId="0" shapeId="0" xr:uid="{00000000-0006-0000-0800-000002000000}">
      <text>
        <r>
          <rPr>
            <b/>
            <sz val="9"/>
            <color indexed="81"/>
            <rFont val="Tahoma"/>
            <family val="2"/>
          </rPr>
          <t>Celdas parametrizadas NO modificar.</t>
        </r>
        <r>
          <rPr>
            <sz val="9"/>
            <color indexed="81"/>
            <rFont val="Tahoma"/>
            <family val="2"/>
          </rPr>
          <t xml:space="preserve">
</t>
        </r>
      </text>
    </comment>
  </commentList>
</comments>
</file>

<file path=xl/sharedStrings.xml><?xml version="1.0" encoding="utf-8"?>
<sst xmlns="http://schemas.openxmlformats.org/spreadsheetml/2006/main" count="821" uniqueCount="428">
  <si>
    <t>Matriz Mapa de Riesgos</t>
  </si>
  <si>
    <t>Orientaciones Generales</t>
  </si>
  <si>
    <t>El formato de fecha es: DD/MM/AAAA</t>
  </si>
  <si>
    <t>El archivo contiene las siguientes hojas:</t>
  </si>
  <si>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</si>
  <si>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</si>
  <si>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</si>
  <si>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</si>
  <si>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</si>
  <si>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</si>
  <si>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</si>
  <si>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</si>
  <si>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t>
  </si>
  <si>
    <t>Vigencia que tiene el mapa de riesgos fecha inicio fecha final, formato (DD/MM/AAAA)</t>
  </si>
  <si>
    <t>No. de Riesgo</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</si>
  <si>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</si>
  <si>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</si>
  <si>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</si>
  <si>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t>¿PORQUÉ?
CAUSA RAÍZ</t>
  </si>
  <si>
    <t>DESCRIPCIÓN DEL RIESGO</t>
  </si>
  <si>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</si>
  <si>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</si>
  <si>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 xml:space="preserve">3 PROBABIL E IMPACTO INHERENTE: </t>
  </si>
  <si>
    <t>No. veces que realiza la actividad al año</t>
  </si>
  <si>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</si>
  <si>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</si>
  <si>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</si>
  <si>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</si>
  <si>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</si>
  <si>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</si>
  <si>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</si>
  <si>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</si>
  <si>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</si>
  <si>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</si>
  <si>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</si>
  <si>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</si>
  <si>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</si>
  <si>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</si>
  <si>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</si>
  <si>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Valor Total del Control</t>
  </si>
  <si>
    <t>Se calcula automáticamente:
Peso del Control + Peso de la implementación</t>
  </si>
  <si>
    <t>Probabilidad residual</t>
  </si>
  <si>
    <t>Impacto Residual</t>
  </si>
  <si>
    <t>SEVERIDAD (NIVEL DE RIESGO)</t>
  </si>
  <si>
    <t>Tratamiento</t>
  </si>
  <si>
    <t>Estado</t>
  </si>
  <si>
    <t>ENTIDAD:</t>
  </si>
  <si>
    <t>PROCESO:</t>
  </si>
  <si>
    <t>OBJETIVO DEL PROCESO:</t>
  </si>
  <si>
    <t>Del</t>
  </si>
  <si>
    <t>Al</t>
  </si>
  <si>
    <t>No. de Riesgo
(Mismo consecutivo para toda la entidad)</t>
  </si>
  <si>
    <t>FACTOR DEL RIESGO</t>
  </si>
  <si>
    <t>FACTOR DE RIESGO</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</si>
  <si>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</si>
  <si>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</si>
  <si>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</si>
  <si>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</si>
  <si>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</si>
  <si>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</si>
  <si>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</si>
  <si>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</si>
  <si>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</si>
  <si>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</si>
  <si>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</si>
  <si>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</si>
  <si>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</si>
  <si>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</si>
  <si>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</si>
  <si>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</si>
  <si>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</si>
  <si>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</si>
  <si>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</si>
  <si>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</si>
  <si>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</si>
  <si>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</si>
  <si>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</si>
  <si>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</si>
  <si>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</si>
  <si>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</si>
  <si>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</si>
  <si>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</si>
  <si>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</si>
  <si>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</si>
  <si>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</si>
  <si>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</si>
  <si>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</si>
  <si>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</si>
  <si>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</si>
  <si>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</si>
  <si>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</si>
  <si>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</si>
  <si>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</si>
  <si>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</si>
  <si>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</si>
  <si>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</si>
  <si>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</si>
  <si>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</si>
  <si>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</si>
  <si>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</si>
  <si>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</si>
  <si>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</si>
  <si>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</si>
  <si>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</si>
  <si>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</si>
  <si>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</si>
  <si>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</si>
  <si>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</si>
  <si>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</si>
  <si>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</si>
  <si>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</si>
  <si>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</si>
  <si>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</si>
  <si>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</si>
  <si>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</si>
  <si>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</si>
  <si>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</si>
  <si>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</si>
  <si>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</si>
  <si>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</si>
  <si>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</si>
  <si>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</si>
  <si>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</si>
  <si>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</si>
  <si>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</si>
  <si>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</si>
  <si>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</si>
  <si>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</si>
  <si>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</si>
  <si>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</si>
  <si>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</si>
  <si>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</si>
  <si>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</si>
  <si>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</si>
  <si>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</si>
  <si>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</si>
  <si>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</si>
  <si>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</si>
  <si>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</si>
  <si>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</si>
  <si>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</si>
  <si>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</si>
  <si>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</si>
  <si>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</si>
  <si>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</si>
  <si>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</si>
  <si>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afectación reputacional</t>
  </si>
  <si>
    <t>Posibilidad de perdida de confidencialidad</t>
  </si>
  <si>
    <t>Posibilidad de afectación económica y reputacional</t>
  </si>
  <si>
    <t>Posibilidad  de efecto dañoso sobre bienes de uso fiscal</t>
  </si>
  <si>
    <t>Posibilidad de perdida de disponibilidad</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</si>
  <si>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</si>
  <si>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</si>
  <si>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</si>
  <si>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</si>
  <si>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</si>
  <si>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</si>
  <si>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</si>
  <si>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</si>
  <si>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</si>
  <si>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</si>
  <si>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</si>
  <si>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</si>
  <si>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</si>
  <si>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</si>
  <si>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</si>
  <si>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</si>
  <si>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</si>
  <si>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</si>
  <si>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</si>
  <si>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</si>
  <si>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</si>
  <si>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</si>
  <si>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</si>
  <si>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</si>
  <si>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</si>
  <si>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</si>
  <si>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</si>
  <si>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</si>
  <si>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</si>
  <si>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</si>
  <si>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</si>
  <si>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</si>
  <si>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</si>
  <si>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</si>
  <si>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</si>
  <si>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</si>
  <si>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</si>
  <si>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</si>
  <si>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</si>
  <si>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</si>
  <si>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</si>
  <si>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</si>
  <si>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</si>
  <si>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</si>
  <si>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</si>
  <si>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</si>
  <si>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</si>
  <si>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</si>
  <si>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</si>
  <si>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</si>
  <si>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</si>
  <si>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</si>
  <si>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</si>
  <si>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</si>
  <si>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</si>
  <si>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</si>
  <si>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</si>
  <si>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</si>
  <si>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</si>
  <si>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</si>
  <si>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</si>
  <si>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</si>
  <si>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</si>
  <si>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</si>
  <si>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</si>
  <si>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</si>
  <si>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</si>
  <si>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</si>
  <si>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</si>
  <si>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</si>
  <si>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</si>
  <si>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</si>
  <si>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</si>
  <si>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</si>
  <si>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</si>
  <si>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</si>
  <si>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</si>
  <si>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</si>
  <si>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</si>
  <si>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</si>
  <si>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</si>
  <si>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El riesgo afecta la imagen de algún área de la organización.</t>
  </si>
  <si>
    <t>Muy Baja</t>
  </si>
  <si>
    <t>La actividad que conlleva el riesgo se ejecuta como máximos 2 veces por año</t>
  </si>
  <si>
    <t>Leve</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</si>
  <si>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</si>
  <si>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</si>
  <si>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</si>
  <si>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</si>
  <si>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</si>
  <si>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</si>
  <si>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</si>
  <si>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El riesgo afecta la imagen de la entidad con algunos usuarios de relevancia frente al logro de los objetivos.</t>
  </si>
  <si>
    <t>Alta</t>
  </si>
  <si>
    <t>La actividad que conlleva el riesgo se ejecuta mínimo 500 veces al año y máximo 5.000 veces por año</t>
  </si>
  <si>
    <t>Mayor</t>
  </si>
  <si>
    <t>El riesgo afecta la imagen de la entidad con efecto publicitario sostenido a nivel de sector administrativo, nivel departamental o municipal.</t>
  </si>
  <si>
    <t>Muy Alta</t>
  </si>
  <si>
    <t>La actividad que conlleva el riesgo se ejecuta más de 5.000 veces por año</t>
  </si>
  <si>
    <t>Catastrófico</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</si>
  <si>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</si>
  <si>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</si>
  <si>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</si>
  <si>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</si>
  <si>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</si>
  <si>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</si>
  <si>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</si>
  <si>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</si>
  <si>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</si>
  <si>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</si>
  <si>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 xml:space="preserve"> </t>
  </si>
  <si>
    <t>VALORACIÓN DEL CONTROL</t>
  </si>
  <si>
    <t xml:space="preserve">Peso del Control + Peso de la implementación </t>
  </si>
  <si>
    <t>NIVEL</t>
  </si>
  <si>
    <t>Atributos del control</t>
  </si>
  <si>
    <t>% MIN</t>
  </si>
  <si>
    <t>% MAX</t>
  </si>
  <si>
    <t>% Probabilidad Riesgo Inherente</t>
  </si>
  <si>
    <t>% Impacto Riesgo Inherente</t>
  </si>
  <si>
    <t>No. Control</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</si>
  <si>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</si>
  <si>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</si>
  <si>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</si>
  <si>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</si>
  <si>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</si>
  <si>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</si>
  <si>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</si>
  <si>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</si>
  <si>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</si>
  <si>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</si>
  <si>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</si>
  <si>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</si>
  <si>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</si>
  <si>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</si>
  <si>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</si>
  <si>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</si>
  <si>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</si>
  <si>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</si>
  <si>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</si>
  <si>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</si>
  <si>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</si>
  <si>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</si>
  <si>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</si>
  <si>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</si>
  <si>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Fecha</t>
  </si>
  <si>
    <t>Control de Cambios</t>
  </si>
  <si>
    <t>Cálculo de Probabilidad</t>
  </si>
  <si>
    <t>Probabilidad residual 1</t>
  </si>
  <si>
    <t>Probabilidad residual a partir del segundo control</t>
  </si>
  <si>
    <t>Cálculo de Impacto</t>
  </si>
  <si>
    <t>Impacto residual 1</t>
  </si>
  <si>
    <t>Impacto residual a partir del segundo control</t>
  </si>
  <si>
    <t>Tipo de control para probabilidad</t>
  </si>
  <si>
    <t>Tipo de control para Impacto</t>
  </si>
  <si>
    <t>Valor Total del Control probabilidad</t>
  </si>
  <si>
    <t>Valor Total del control Impacto</t>
  </si>
  <si>
    <t>Probabilidad Inherente</t>
  </si>
  <si>
    <t>Siempre que se ejecuta la actividad</t>
  </si>
  <si>
    <t>Combinado (manual y electrónico)</t>
  </si>
  <si>
    <t>Combinación análisis documental y sistemas de información de apoyo</t>
  </si>
  <si>
    <t>Se aplican análisis documentales y registros en sistemas de información de apoyo.</t>
  </si>
  <si>
    <t>De acuerdo al cálculo de controles correctivos digite el valor residual final</t>
  </si>
  <si>
    <t>Atributos Eficiencia</t>
  </si>
  <si>
    <t xml:space="preserve">Atibutos Formalización del control </t>
  </si>
  <si>
    <t xml:space="preserve">Atributos Formalización del control </t>
  </si>
  <si>
    <t>Atributos del Control</t>
  </si>
  <si>
    <t>De acuerdo al cálculo de controles preventivos y detectivos digite el valor residual final en Probabilidad</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</si>
  <si>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</si>
  <si>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1 INSTRUCTIVO:</t>
    </r>
    <r>
      <rPr>
        <sz val="11"/>
        <rFont val="Arial"/>
        <family val="2"/>
      </rPr>
      <t xml:space="preserve"> Identifica el contenido del archivo y su forma de diligenciamiento y funcionalidades.</t>
    </r>
  </si>
  <si>
    <r>
      <t>2 CONTEXTO E IDENTIFICACIÓN:</t>
    </r>
    <r>
      <rPr>
        <sz val="11"/>
        <rFont val="Arial"/>
        <family val="2"/>
      </rPr>
      <t xml:space="preserve"> Se establece el Número, Descripción y Factor del riesgo</t>
    </r>
  </si>
  <si>
    <r>
      <t xml:space="preserve">Circunstancias bajo las cuales se presenta el riesgo, es la situación más evidente frente al riesgo, redacte de la forma más concreta posible.
(Iniciar con la palabra </t>
    </r>
    <r>
      <rPr>
        <b/>
        <sz val="9"/>
        <rFont val="Arial"/>
        <family val="2"/>
      </rPr>
      <t>por</t>
    </r>
    <r>
      <rPr>
        <sz val="9"/>
        <rFont val="Arial"/>
        <family val="2"/>
      </rPr>
      <t>)</t>
    </r>
  </si>
  <si>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family val="2"/>
      </rPr>
      <t>POSIBILIDAD DE + Impacto para la entidad (Qué) + Causa Inmediata (Cómo) + Causa Raíz (Por qué)</t>
    </r>
    <r>
      <rPr>
        <sz val="9"/>
        <rFont val="Arial"/>
        <family val="2"/>
      </rPr>
      <t xml:space="preserve"> 
(Se genera automáticamente)</t>
    </r>
  </si>
  <si>
    <r>
      <t>4 MAPA CALOR INHERENTE:</t>
    </r>
    <r>
      <rPr>
        <sz val="11"/>
        <rFont val="Arial"/>
        <family val="2"/>
      </rPr>
      <t xml:space="preserve"> Representación gráfica de la ubicación de cada riesgo inherente en el mapa de calor (En esta hoja no se ingresan datos)</t>
    </r>
  </si>
  <si>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family val="2"/>
      </rPr>
      <t>Responsable de ejecutar el control + Acción + Complemento</t>
    </r>
  </si>
  <si>
    <r>
      <t>6 MAPA CALOR RESIDUAL:</t>
    </r>
    <r>
      <rPr>
        <sz val="11"/>
        <rFont val="Arial"/>
        <family val="2"/>
      </rPr>
      <t xml:space="preserve"> Representación gráfica de la ubicación de cada riesgo residual en el mapa de calor (En esta hoja no se ingresan datos)</t>
    </r>
  </si>
  <si>
    <r>
      <t>7 MAPA CALOR INHEREN Y RESIDUAL:</t>
    </r>
    <r>
      <rPr>
        <sz val="11"/>
        <rFont val="Arial"/>
        <family val="2"/>
      </rPr>
      <t xml:space="preserve"> Comparación gráfica de la ubicación de cada riesgo inherente y residual en el mapa de calor (En esta hoja no se ingresan dados)</t>
    </r>
  </si>
  <si>
    <r>
      <t xml:space="preserve">De conformidad con lo establecido en el Decreto 1499 de 2017, mediante el cual se crea un solo Sistema de Gestión y se alinea con el Sistema de Control Interno a través del Modelo Integrado de Planeación y Gestión MIPG, modelo que incorpora la Dimensión 7 que desarrolla el Modelo Estándar de Control Interno MECI, el cual integra el esquema de líneas para una adecuada definición de roles y responsabilidades para la gestión del riesgo y control; y que, con la expedición de la Ley 2195 de 2022 que crea los Programas de Transparencia y Ética Pública PTEP, su Decreto reglamentario 1122 de 2024 que define la metodología para su estructuración, marco en el cual se establece el componente programático relacionado con la gestión del riesgo, se plantea la necesidad de establecer un proceso para la gestión integral del riesgo que permita a la Alta Dirección y los servidores en todos sus niveles identificar y controlar aquellas situaciones que pueden impedir el logro de los objetivos, así como para una adecuada protección de los recursos, con una decidida estrategia de lucha contra la corrupción, se propone el presente formato que desarrolla el esquema metodológico desplegado en la </t>
    </r>
    <r>
      <rPr>
        <b/>
        <sz val="10"/>
        <color theme="9" tint="-0.249977111117893"/>
        <rFont val="Arial"/>
        <family val="2"/>
      </rPr>
      <t>Guía para la Gestión Integral del Riesgo en Entidades Públicas versión 7</t>
    </r>
    <r>
      <rPr>
        <sz val="10"/>
        <rFont val="Arial"/>
        <family val="2"/>
      </rPr>
      <t>. El formato permite desarrollar en cada hoja los pasos definidos a partir de análisis de contexto (interno y/o externo), los factores de riesgo para el proceso analizado, para pasar a la Identificación y descripción del riesgo, análisis de Riesgo Inherente, diseño y análisis de controles, y valoración de riesgo residual.</t>
    </r>
  </si>
  <si>
    <r>
      <t xml:space="preserve">Antes de iniciar con el diligenciamiento de la matriz, se requiere haber avanzado en el </t>
    </r>
    <r>
      <rPr>
        <b/>
        <sz val="11"/>
        <rFont val="Arial"/>
        <family val="2"/>
      </rPr>
      <t>análisis del contexto (interno y externo),</t>
    </r>
    <r>
      <rPr>
        <sz val="11"/>
        <rFont val="Arial"/>
        <family val="2"/>
      </rPr>
      <t xml:space="preserve"> </t>
    </r>
    <r>
      <rPr>
        <b/>
        <sz val="11"/>
        <rFont val="Arial"/>
        <family val="2"/>
      </rPr>
      <t>luego específicamente considerar el proceso, su objetivo, alcance, actividades clave</t>
    </r>
    <r>
      <rPr>
        <sz val="11"/>
        <rFont val="Arial"/>
        <family val="2"/>
      </rPr>
      <t xml:space="preserve">, </t>
    </r>
    <r>
      <rPr>
        <b/>
        <sz val="11"/>
        <rFont val="Arial"/>
        <family val="2"/>
      </rPr>
      <t>procedimientos, sistema de información y otras herramientas que componen el Sistema de Gestión y Control de la entidad</t>
    </r>
    <r>
      <rPr>
        <sz val="11"/>
        <rFont val="Arial"/>
        <family val="2"/>
      </rPr>
      <t>, como elementos esenciales para la</t>
    </r>
    <r>
      <rPr>
        <b/>
        <sz val="11"/>
        <color theme="9" tint="-0.249977111117893"/>
        <rFont val="Arial"/>
        <family val="2"/>
      </rPr>
      <t xml:space="preserve"> identificación y descirpción del riesgo.</t>
    </r>
    <r>
      <rPr>
        <sz val="11"/>
        <rFont val="Arial"/>
        <family val="2"/>
      </rPr>
      <t xml:space="preserve">
En la etapa de </t>
    </r>
    <r>
      <rPr>
        <b/>
        <sz val="11"/>
        <color theme="9" tint="-0.249977111117893"/>
        <rFont val="Arial"/>
        <family val="2"/>
      </rPr>
      <t>análisis de riesgo inherente,</t>
    </r>
    <r>
      <rPr>
        <sz val="11"/>
        <rFont val="Arial"/>
        <family val="2"/>
      </rPr>
      <t xml:space="preserve"> donde se establece la probabilidad e impacto y zona de severidad del riesgo, se deberán atender los lineamientos para su definición (tablas y matriz) establecidos por la entidad, propuestas en la guía y que deberán adaptarse y ajustarse si es del caso en la estructura de la matriz en la hoja </t>
    </r>
    <r>
      <rPr>
        <b/>
        <sz val="11"/>
        <color theme="9" tint="-0.249977111117893"/>
        <rFont val="Arial"/>
        <family val="2"/>
      </rPr>
      <t>FÓRMULAS.</t>
    </r>
    <r>
      <rPr>
        <sz val="11"/>
        <rFont val="Arial"/>
        <family val="2"/>
      </rPr>
      <t xml:space="preserve">
En la etapa de </t>
    </r>
    <r>
      <rPr>
        <b/>
        <sz val="11"/>
        <color theme="9" tint="-0.249977111117893"/>
        <rFont val="Arial"/>
        <family val="2"/>
      </rPr>
      <t>diseño y análisis de controles</t>
    </r>
    <r>
      <rPr>
        <sz val="11"/>
        <rFont val="Arial"/>
        <family val="2"/>
      </rPr>
      <t xml:space="preserve">, se establecen los controles (preventivos, detectivos, correctivos), aplicando la estructura para su redacción y la incorporación de los atributos de eficiencia e informativos.
Finalmente en la etapa de </t>
    </r>
    <r>
      <rPr>
        <b/>
        <sz val="11"/>
        <color theme="9" tint="-0.249977111117893"/>
        <rFont val="Arial"/>
        <family val="2"/>
      </rPr>
      <t>valoracion del riesgo residual</t>
    </r>
    <r>
      <rPr>
        <sz val="11"/>
        <rFont val="Arial"/>
        <family val="2"/>
      </rPr>
      <t xml:space="preserve">, se define la efectividad en la aplicación de los controles. </t>
    </r>
  </si>
  <si>
    <r>
      <t>Causa  principal  o básica, corresponde a las razones por la cuales se puede presentar  el riesgo, redacte de la forma más concreta posible.
(Iniciar con</t>
    </r>
    <r>
      <rPr>
        <b/>
        <sz val="9"/>
        <rFont val="Arial"/>
        <family val="2"/>
      </rPr>
      <t xml:space="preserve"> debido a </t>
    </r>
    <r>
      <rPr>
        <sz val="9"/>
        <rFont val="Arial"/>
        <family val="2"/>
      </rPr>
      <t>o</t>
    </r>
    <r>
      <rPr>
        <b/>
        <sz val="9"/>
        <rFont val="Arial"/>
        <family val="2"/>
      </rPr>
      <t xml:space="preserve"> a causa de</t>
    </r>
    <r>
      <rPr>
        <sz val="9"/>
        <rFont val="Arial"/>
        <family val="2"/>
      </rPr>
      <t>)</t>
    </r>
  </si>
  <si>
    <t>SELECCIONE FUENTE GENERADORA DEL EVENTO</t>
  </si>
  <si>
    <t>FACTOR DEL RIESGO / SELECCIONE FUENTE GENERADORA DEL EVENTO</t>
  </si>
  <si>
    <t>Una vez seleccione el Factor de Riesgo, debe definir la fuente generadora de la lista desplegable.</t>
  </si>
  <si>
    <t>DESCRIPCIÓN DEL FACTOR RIESGO</t>
  </si>
  <si>
    <t>Se genera automáticamente según lo seleccinado de FACTOR DEL RIESGO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</si>
  <si>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family val="2"/>
      </rPr>
      <t>La matriz calcula automáticamente:</t>
    </r>
    <r>
      <rPr>
        <sz val="9"/>
        <rFont val="Arial"/>
        <family val="2"/>
      </rPr>
      <t xml:space="preserve">
Frecuencia de la Actividad
% Probabilidad
Nivel Probabilidad</t>
    </r>
  </si>
  <si>
    <r>
      <t>5 VALORACIÓN DEL CONTROL:</t>
    </r>
    <r>
      <rPr>
        <sz val="11"/>
        <rFont val="Arial"/>
        <family val="2"/>
      </rPr>
      <t xml:space="preserve"> Para efecto de poder hacer los cálculos de forma acumulativa, tal como lo señala la metodología, se requiere hacer el análisis con los controles Preventivos y Detectivos que afectan la PROBABILIDAD de ocurrencia del riesgo (Diligenciar HOJA VALORACIÓN CONTROL PROBABILIDAD). Si se cuenta con controles Correctivos que afectan el IMPACTO del riesgo en caso de materialización (Diligenciar HOJA VALORACIÓN CONTROL IMPACTO). A partir de estos 2 análisis se contará con el cálculo de riesgo residual.</t>
    </r>
  </si>
  <si>
    <t>Se calcula automáticamente según lo seleccionado en Implementación:
Manual
Automático</t>
  </si>
  <si>
    <t>Atributos de formalización del control</t>
  </si>
  <si>
    <r>
      <t xml:space="preserve">Debe seleccionar de listas desplegables
</t>
    </r>
    <r>
      <rPr>
        <b/>
        <sz val="9"/>
        <rFont val="Arial"/>
        <family val="2"/>
      </rPr>
      <t>Documentación</t>
    </r>
    <r>
      <rPr>
        <sz val="9"/>
        <rFont val="Arial"/>
        <family val="2"/>
      </rPr>
      <t xml:space="preserve">: Procedimientos, Sistemas de Información, Otros esquemas, Combinación estructuras documentales y sistemas de información.
</t>
    </r>
    <r>
      <rPr>
        <b/>
        <sz val="9"/>
        <rFont val="Arial"/>
        <family val="2"/>
      </rPr>
      <t>Frecuencia:</t>
    </r>
    <r>
      <rPr>
        <sz val="9"/>
        <rFont val="Arial"/>
        <family val="2"/>
      </rPr>
      <t xml:space="preserve"> Siempre que se ejecuta la actividad, Periódicamente (diario, mensual, bimestral, trimestral, semestral).
</t>
    </r>
    <r>
      <rPr>
        <b/>
        <sz val="9"/>
        <rFont val="Arial"/>
        <family val="2"/>
      </rPr>
      <t xml:space="preserve">Evidencia: </t>
    </r>
    <r>
      <rPr>
        <sz val="9"/>
        <rFont val="Arial"/>
        <family val="2"/>
      </rPr>
      <t xml:space="preserve">Con registro manual, Con registro electrónico, Combinado (manual y electrónico).
</t>
    </r>
    <r>
      <rPr>
        <b/>
        <sz val="9"/>
        <rFont val="Arial"/>
        <family val="2"/>
      </rPr>
      <t>Ejecución</t>
    </r>
    <r>
      <rPr>
        <sz val="9"/>
        <rFont val="Arial"/>
        <family val="2"/>
      </rPr>
      <t>: Interna, Externa, Mixta.</t>
    </r>
  </si>
  <si>
    <t>Se calcula automáticamente de acuerdo con el número de controles definidos (de forma acumulativa). Una vez calcule el último control en % Probabilidad Residual digite el valor final, automáticamente se refleja la colorimetría correspondiente.</t>
  </si>
  <si>
    <t>Se calcula automáticamente de acuerdo con el número de controles definidos (de forma acumulativa). Una vez calcule el último control en % Impacto Residual digite el valor final, automáticamente se refleja la colorimetría correspondiente.</t>
  </si>
  <si>
    <r>
      <t>8 PERFIL DE RIESGO:</t>
    </r>
    <r>
      <rPr>
        <sz val="11"/>
        <rFont val="Arial"/>
        <family val="2"/>
      </rPr>
      <t xml:space="preserve"> Resumen calcula el nivel de riesgo del proceso (En esta hoja no se ingresan datos)</t>
    </r>
  </si>
  <si>
    <r>
      <t>9 CONTROL DE CAMBIOS:</t>
    </r>
    <r>
      <rPr>
        <sz val="11"/>
        <rFont val="Arial"/>
        <family val="2"/>
      </rPr>
      <t xml:space="preserve"> En ella se debe registrar los cambios al formato y al contenido del mismo</t>
    </r>
  </si>
  <si>
    <r>
      <t>10 FORMULAS:</t>
    </r>
    <r>
      <rPr>
        <sz val="11"/>
        <rFont val="Arial"/>
        <family val="2"/>
      </rPr>
      <t xml:space="preserve"> La información que contiene se utiliza para realizar operaciones en las demás hojas (En esta hoja no se ingresan datos). Utilicela en caso de requerir incluir ajustes en los descriptores de las tablas de probabilidad e impacto. </t>
    </r>
    <r>
      <rPr>
        <b/>
        <sz val="11"/>
        <color theme="9" tint="-0.249977111117893"/>
        <rFont val="Arial"/>
        <family val="2"/>
      </rPr>
      <t>NOTA:</t>
    </r>
    <r>
      <rPr>
        <sz val="11"/>
        <rFont val="Arial"/>
        <family val="2"/>
      </rPr>
      <t xml:space="preserve"> La hoja se encuentra oculta para evitar que se borren los datos, será posible hacerla visible con la opción mostrar (clic derecho sobre alguna de las pestañas).</t>
    </r>
  </si>
  <si>
    <t xml:space="preserve">Zona Riesgo Moderada </t>
  </si>
  <si>
    <t>Zona Riesgo Baja</t>
  </si>
  <si>
    <t>Zona Riesgo Alta</t>
  </si>
  <si>
    <t>Zona Riesgo Extrema</t>
  </si>
  <si>
    <t>Se debe ingresar información solo en las celdas identificadas con color NARANJA CLARO, las demás contienen formulas de autollenado, la matriz no se encuentra protegida, por lo que, es necesario validar que no se afecten para evitar errores o análisis incorrectos. Revise comentarios orientadores.</t>
  </si>
  <si>
    <t>UAERMV</t>
  </si>
  <si>
    <t>Vigencia: 2026</t>
  </si>
  <si>
    <t>Menor a 130 SMLMV</t>
  </si>
  <si>
    <t>Entre 130 y 650 SMLMV</t>
  </si>
  <si>
    <t>Entre 650 y 1300 SMLMV</t>
  </si>
  <si>
    <t>Entre 1300 y 6500 SMLMV</t>
  </si>
  <si>
    <t>Mayor a 6500 SMLMV</t>
  </si>
  <si>
    <t>Revisa</t>
  </si>
  <si>
    <t>Cuatrmestral</t>
  </si>
  <si>
    <t>Valida</t>
  </si>
  <si>
    <t>Descripción de la acción basado en el analisis de causas</t>
  </si>
  <si>
    <t>Responsable
(Cargo o Rol)</t>
  </si>
  <si>
    <t>Producto - Evidencia</t>
  </si>
  <si>
    <t xml:space="preserve">Periocidad o fecha de finalización </t>
  </si>
  <si>
    <t>Acción</t>
  </si>
  <si>
    <t>Producto</t>
  </si>
  <si>
    <t>Complemento (Periodicidad - Observaciones o Desviaciones y evidencia)</t>
  </si>
  <si>
    <t>TRATAMIENTO DEL RIESGO -PLAN DE ACCIÓN</t>
  </si>
  <si>
    <t>ACCIÓN DE CONTIGENCIA</t>
  </si>
  <si>
    <t>1. Direccionamiento Estratégico</t>
  </si>
  <si>
    <t>2. Comunicaciones Estratégicas</t>
  </si>
  <si>
    <t>3. Servicio A La Ciudadanía Y Relacionamiento Con Partes Interesadas</t>
  </si>
  <si>
    <t>4. Estrategia Y Gobierno De TI</t>
  </si>
  <si>
    <t>5. Planificación de la Conservación de la infraestructura</t>
  </si>
  <si>
    <t>6. Gestión De Laboratorio</t>
  </si>
  <si>
    <t>7. Producción De Mezcla</t>
  </si>
  <si>
    <t>8. Logística Y Manejo De Maquinaria Y Equipo</t>
  </si>
  <si>
    <t>9. Intervención De Infraestructura</t>
  </si>
  <si>
    <t>10. Desarrollo Misional Y Comercialización</t>
  </si>
  <si>
    <t>11. Gestión Jurídica</t>
  </si>
  <si>
    <t>12. Gestión Financiera</t>
  </si>
  <si>
    <t>13. Gestión De Recursos Físicos</t>
  </si>
  <si>
    <t>14. Gestión Ambiental</t>
  </si>
  <si>
    <t>15. Gestión Contractual</t>
  </si>
  <si>
    <t>16. Gestión Documental</t>
  </si>
  <si>
    <t>17. Gestión De Talento Humano</t>
  </si>
  <si>
    <t>18. Control Disciplinario Interno</t>
  </si>
  <si>
    <t>19. Control y Evaluación Institucional</t>
  </si>
  <si>
    <t>20. Seguimiento y Monitoreo De Calidad Técnica</t>
  </si>
  <si>
    <t>FORMATO MAPA DE RIESGOS INTEGRAL</t>
  </si>
  <si>
    <t>FECHA DE APLICACIÓN: ENERO 2026</t>
  </si>
  <si>
    <t>8081 Conservación de la red vial y red de Ciclo infraestructura</t>
  </si>
  <si>
    <t xml:space="preserve">8055 Conservación de la red de infraestructura peatonal </t>
  </si>
  <si>
    <t xml:space="preserve">8095 Fortalecimiento de la gestión institucional de la UAERMV </t>
  </si>
  <si>
    <t xml:space="preserve">8089 Fortalecimiento de los Componentes tecnológicos para garantizar la demanda en la operación de la UAERMV </t>
  </si>
  <si>
    <t xml:space="preserve">8208 Fortalecimiento de la atención y participación ciudadana con enfoques de género, diferencial y territorial </t>
  </si>
  <si>
    <t>VERSIÓN DEL MAPA DE RIESGOS:</t>
  </si>
  <si>
    <t>MAPA DE RIESGOS INTEGRAL</t>
  </si>
  <si>
    <t>CÓDIGO: DES-DI-008</t>
  </si>
  <si>
    <t xml:space="preserve">Verifica </t>
  </si>
  <si>
    <t>Elaborar plan de mejoramiento</t>
  </si>
  <si>
    <t xml:space="preserve">Plan de mejoramiento </t>
  </si>
  <si>
    <t>Efectuar Plan de Acción con nuevas acciones en pro de cumplir con los controles establecidos</t>
  </si>
  <si>
    <t xml:space="preserve">Plan de Acción </t>
  </si>
  <si>
    <t xml:space="preserve"> sanción de un ente regulador al incumplir con la legislacion ambiental vigente aplicable a la entidad </t>
  </si>
  <si>
    <t>la inadecuada implementación de las medidas de control y  deficiente seguimiento de los criterios ambientales en los diferentes procesos y actividades propias de las UAERMV.</t>
  </si>
  <si>
    <t>Los profesionales designados por el Jefe de Servicio a la Ciudadania y Sostenibilidad (líder Ambiental PIGA)</t>
  </si>
  <si>
    <t xml:space="preserve">trimestralmente la normatividad aplicable vigente; en las diferentes plataformas definidas para estas validaciones (Ministerio de Ambiente y Desarrollo Sostenible, el Sistema de Información Ambiental de Colombia (SIAC), la Autoridad Nacional de Licencias Ambientales (ANLA) y Secretaría Distrital de Ambiente-SDA, entre otras fuentes), identificando la aplicación de requisitos legales  establecidos para la gestión ambiental aplicable a las sedes de la entidad. Posteriormente, se remite la matriz legal vigente para la revisión final del abogado de la Oficina Servicio a la Ciudadanía y Sostenibilidad. 
Las evidencias serán las actas de reunión de las revisiones, la matriz legal actualizada o ajustada si es el caso, y el correo de parte del abogado donde indique la revisión final o comentarios frente a la normativa aplicable para estas temáticas. 
En el caso que se identifiquen cambios normativos, se procede a informar al jefe con el fin de tramitar el ajuste respectivo de matriz legal ante la oficina jurídica de la UMV. </t>
  </si>
  <si>
    <t>Los profesionales designados por el jefe de la OSCS (Para implementar  PIGA)</t>
  </si>
  <si>
    <t>la correcta implementación de los controles operacionales, a traves de una (1) visita de seguimiento al mes a cada una de las sedes de la entidad. Lo anterior se evidenciará por medio de informe mensual del Coordinador GAM dirigido al jefe OSCS con el resultado de la visita realizada para cada sede. 
En caso que se identifiquen anomalías se procede a informar al Jefe de la Oficina, así como a las areas correspondientes a cargo de la operatividad de las sedes, de tal manera que se tomen las medidas correctivas necesarias.</t>
  </si>
  <si>
    <t>El jefe de la OSCS junto con el equipo PIGA</t>
  </si>
  <si>
    <t xml:space="preserve">trimestralmente el cumplimiento de los manuales, procedimientos, planes y normatividad ambiental aplicable a las sedes de la entidad, a través de mesa de trabajo, que permita identificar la correcta implementación de todos los requisitos establecidos.
Como evidencia se cuenta con acta de reunión de segimiento y verificación. 
En el caso que se identifiquen anomalías, se procede a efectuar ls acciones inmediatas para corregir los imprevistos presentados. </t>
  </si>
  <si>
    <t xml:space="preserve">la correcta implementación de los controles operacionales, efectuando visitas de seguimiento al mes a cada una de las sedes de la entidad y generando alertas tempranas a las areas misionales, respecto a posibles impactos y riesgos generados por las actividades propias de las sedes. Lo anterior, se evidenciará por medio de informe mensual del jefe OSCS dirigidos a las áreas con el resultado de las visitas realizadas y las alertas tempranas que permitan tomar medidas preventivas. 
En caso que se identifiquen anomalías se procede a informar de manera inmediata a las jefes de las areas y al supervisor del contrato de las sedes en arrendamiento para tomar las medidas correctivas necesarias. </t>
  </si>
  <si>
    <t>Los profesionales ambientales designados por el jefe OSCS</t>
  </si>
  <si>
    <t>las actividades de manejo de sustancias peligrosas en las sedes operativa y de producción, con el fin de evaluar prácticas y establecer si es el caso, oportunidades de mejora, a través de inspección trimestral. La evidencia son los formatos diligenciados GAM-FM-012 de las prácticas para  la prevención de accidentes ambientales.
En el caso que se evidencie prácticas inadecuadas que pueden generar un accidentes, se detine la actividad, se debe volver a socializar los lineamientos establecidos y nuevamente se aplica la herramienta.</t>
  </si>
  <si>
    <t>revisa</t>
  </si>
  <si>
    <t>Realizar dos autoevaluaciones al cumplimiento del PIGA y de la legislación ambiental en la UAERMV de conformidad a las visitas anuales realizadas por la SDA</t>
  </si>
  <si>
    <t>Lider y equipo PIGA</t>
  </si>
  <si>
    <t xml:space="preserve">Herramienta de verificación diligenciada </t>
  </si>
  <si>
    <t>Efectuar sensibilizaciones con lineamientos de prevención y atención de derrames de sustancias peligrosas en sedes</t>
  </si>
  <si>
    <t>Acta de reunión con temas tratados
Evaluaciones y análisis de resultados de las evaluaciones que se realizan en las sensibilizaciones.</t>
  </si>
  <si>
    <t>Febrero y Agosto de 2026</t>
  </si>
  <si>
    <t>Lider PIGA y Jefe OSCS.</t>
  </si>
  <si>
    <t>Optimizar el desempeño ambiental de la Entidad mediante la implementación de programas de eficiencia en el uso de recursos, la gestión integral de residuos, la adquisición de bienes y servicios, y el desarrollo de estrategias de adaptación al cambio climático, asegurando el cumplimiento estricto de la normativa ambiental vigente y la integración de criterios de sostenibilidad en los procesos institucionales.</t>
  </si>
  <si>
    <t>Enero, Marzo, Mayo, Julio, Septiembre y Noviembre 2026</t>
  </si>
  <si>
    <t xml:space="preserve">debilidades en la atención de las señales preventivas para evitar los accidentes ambientales, asi como exceso de confianza en la manipulacion de elementos, insumos y maquinaria durante la operacion en las sedes </t>
  </si>
  <si>
    <t xml:space="preserve"> la ocurrencia de accidentes ambientales producto de actividades que se desarrollan en las sedes de la entidad y que pueden afectar el suelo, aire y el agua</t>
  </si>
  <si>
    <t xml:space="preserve">Se actualizan los riesgos dejandolo solo a las sedes y ajustando el numero de veces de atividad, asi mismo, se mejoraron los controles de conformidad con las dinámicas del proceso y especificando las responsabilidades, tiempo de ejecución y evidencias.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</si>
</sst>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1"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1"/>
      <name val="Calibri"/>
      <family val="2"/>
      <scheme val="minor"/>
    </font>
    <font>
      <sz val="14"/>
      <name val="Arial"/>
      <family val="2"/>
    </font>
    <font>
      <sz val="8"/>
      <name val="Calibri"/>
      <family val="2"/>
      <scheme val="minor"/>
    </font>
    <font>
      <b/>
      <sz val="11"/>
      <name val="Calibri"/>
      <family val="2"/>
      <scheme val="minor"/>
    </font>
    <font>
      <sz val="11"/>
      <color rgb="FFFF0000"/>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sz val="12"/>
      <name val="Times New Roman"/>
      <family val="1"/>
    </font>
    <font>
      <b/>
      <sz val="8"/>
      <name val="Tahoma"/>
      <family val="2"/>
    </font>
    <font>
      <b/>
      <sz val="12"/>
      <color rgb="FFFF0000"/>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b/>
      <sz val="24"/>
      <name val="Arial"/>
      <family val="2"/>
    </font>
    <font>
      <b/>
      <sz val="9"/>
      <name val="Arial"/>
      <family val="2"/>
    </font>
    <font>
      <sz val="9"/>
      <name val="Arial"/>
      <family val="2"/>
    </font>
    <font>
      <sz val="9"/>
      <name val="Tahoma"/>
      <family val="2"/>
    </font>
    <font>
      <sz val="11"/>
      <color theme="1"/>
      <name val="Arial"/>
      <family val="2"/>
    </font>
    <font>
      <b/>
      <sz val="14"/>
      <name val="Arial"/>
      <family val="2"/>
    </font>
    <font>
      <b/>
      <sz val="10"/>
      <color theme="9" tint="-0.249977111117893"/>
      <name val="Arial"/>
      <family val="2"/>
    </font>
    <font>
      <b/>
      <u/>
      <sz val="11"/>
      <name val="Arial"/>
      <family val="2"/>
    </font>
    <font>
      <b/>
      <sz val="11"/>
      <color theme="9" tint="-0.249977111117893"/>
      <name val="Arial"/>
      <family val="2"/>
    </font>
    <font>
      <b/>
      <sz val="9"/>
      <color theme="9" tint="-0.249977111117893"/>
      <name val="Arial"/>
      <family val="2"/>
    </font>
    <font>
      <b/>
      <sz val="8"/>
      <name val="Arial"/>
      <family val="2"/>
    </font>
    <font>
      <b/>
      <sz val="8"/>
      <color theme="0"/>
      <name val="Arial"/>
      <family val="2"/>
    </font>
    <font>
      <sz val="9"/>
      <color indexed="81"/>
      <name val="Tahoma"/>
      <family val="2"/>
    </font>
    <font>
      <b/>
      <sz val="9"/>
      <color indexed="81"/>
      <name val="Tahoma"/>
      <family val="2"/>
    </font>
    <font>
      <sz val="12"/>
      <name val="Arial"/>
      <family val="2"/>
    </font>
    <font>
      <sz val="12"/>
      <name val="Arial"/>
      <family val="2"/>
      <charset val="1"/>
    </font>
    <font>
      <b/>
      <sz val="11"/>
      <color theme="1"/>
      <name val="Arial"/>
      <family val="2"/>
    </font>
  </fonts>
  <fills count="23">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C00000"/>
        <bgColor indexed="64"/>
      </patternFill>
    </fill>
    <fill>
      <patternFill patternType="solid">
        <fgColor theme="9" tint="0.59999389629810485"/>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hair">
        <color theme="6" tint="-0.499984740745262"/>
      </left>
      <right style="hair">
        <color theme="6" tint="-0.499984740745262"/>
      </right>
      <top style="hair">
        <color theme="6" tint="-0.499984740745262"/>
      </top>
      <bottom style="hair">
        <color theme="6" tint="-0.499984740745262"/>
      </bottom>
      <diagonal/>
    </border>
    <border>
      <left style="hair">
        <color rgb="FF4F6228"/>
      </left>
      <right style="hair">
        <color rgb="FF4F6228"/>
      </right>
      <top style="hair">
        <color rgb="FF4F6228"/>
      </top>
      <bottom style="hair">
        <color rgb="FF4F6228"/>
      </bottom>
      <diagonal/>
    </border>
    <border>
      <left style="hair">
        <color theme="6" tint="-0.499984740745262"/>
      </left>
      <right style="hair">
        <color theme="6" tint="-0.499984740745262"/>
      </right>
      <top/>
      <bottom style="hair">
        <color theme="6" tint="-0.499984740745262"/>
      </bottom>
      <diagonal/>
    </border>
    <border>
      <left style="hair">
        <color theme="6" tint="-0.499984740745262"/>
      </left>
      <right style="hair">
        <color theme="6" tint="-0.499984740745262"/>
      </right>
      <top style="medium">
        <color indexed="64"/>
      </top>
      <bottom style="hair">
        <color theme="6" tint="-0.499984740745262"/>
      </bottom>
      <diagonal/>
    </border>
    <border>
      <left style="hair">
        <color rgb="FF4F6228"/>
      </left>
      <right style="hair">
        <color rgb="FF4F6228"/>
      </right>
      <top style="medium">
        <color indexed="64"/>
      </top>
      <bottom style="hair">
        <color rgb="FF4F6228"/>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7">
    <xf numFmtId="0" fontId="0" fillId="0" borderId="0"/>
    <xf numFmtId="0" fontId="2" fillId="0" borderId="0"/>
    <xf numFmtId="0" fontId="2" fillId="0" borderId="0"/>
    <xf numFmtId="0" fontId="1" fillId="0" borderId="0"/>
    <xf numFmtId="0" fontId="2" fillId="0" borderId="0"/>
    <xf numFmtId="0" fontId="34" fillId="0" borderId="0"/>
    <xf numFmtId="9" fontId="39" fillId="0" borderId="0" applyFont="0" applyFill="0" applyBorder="0" applyAlignment="0" applyProtection="0"/>
  </cellStyleXfs>
  <cellXfs count="622">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3"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21" fillId="0" borderId="1" xfId="0" applyFont="1" applyBorder="1" applyAlignment="1">
      <alignment vertical="center" wrapText="1"/>
    </xf>
    <xf numFmtId="9" fontId="21" fillId="0" borderId="26" xfId="0" applyNumberFormat="1" applyFont="1" applyBorder="1" applyAlignment="1">
      <alignment horizontal="center" vertical="center" wrapText="1"/>
    </xf>
    <xf numFmtId="9" fontId="21" fillId="0" borderId="1" xfId="0" applyNumberFormat="1" applyFont="1" applyBorder="1" applyAlignment="1">
      <alignment horizontal="center" vertical="center" wrapText="1"/>
    </xf>
    <xf numFmtId="0" fontId="21" fillId="0" borderId="33" xfId="0" applyFont="1" applyBorder="1" applyAlignment="1">
      <alignment vertical="center" wrapText="1"/>
    </xf>
    <xf numFmtId="0" fontId="21" fillId="0" borderId="1" xfId="0" applyFont="1" applyBorder="1" applyAlignment="1">
      <alignment horizontal="justify" vertical="center" wrapText="1"/>
    </xf>
    <xf numFmtId="0" fontId="21" fillId="0" borderId="26" xfId="0" applyFont="1" applyBorder="1" applyAlignment="1">
      <alignment vertical="center" wrapText="1"/>
    </xf>
    <xf numFmtId="0" fontId="21" fillId="8"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0" fontId="6" fillId="0" borderId="27" xfId="2" applyFont="1" applyBorder="1" applyAlignment="1">
      <alignment horizontal="center"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3" fillId="0" borderId="1" xfId="0" applyFont="1" applyBorder="1" applyAlignment="1">
      <alignment horizontal="left" vertical="center" wrapText="1"/>
    </xf>
    <xf numFmtId="0" fontId="10" fillId="2" borderId="0" xfId="2" applyFont="1" applyFill="1" applyAlignment="1">
      <alignment horizontal="center" vertical="center" wrapText="1"/>
    </xf>
    <xf numFmtId="0" fontId="13"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4" borderId="0" xfId="2" applyFont="1" applyFill="1" applyAlignment="1">
      <alignment vertical="center" wrapText="1"/>
    </xf>
    <xf numFmtId="0" fontId="13"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3" fillId="0" borderId="24" xfId="2" applyFont="1" applyBorder="1" applyAlignment="1">
      <alignment vertical="center" wrapText="1"/>
    </xf>
    <xf numFmtId="0" fontId="13" fillId="0" borderId="4" xfId="2" applyFont="1" applyBorder="1" applyAlignment="1">
      <alignment vertical="center" wrapText="1"/>
    </xf>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5" fillId="0" borderId="0" xfId="2" applyFont="1" applyAlignment="1">
      <alignment vertical="center" wrapText="1"/>
    </xf>
    <xf numFmtId="0" fontId="2" fillId="0" borderId="0" xfId="2" applyAlignment="1">
      <alignment horizontal="center" vertical="center" wrapText="1"/>
    </xf>
    <xf numFmtId="0" fontId="13" fillId="0" borderId="2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6" fillId="0" borderId="1" xfId="0" applyFont="1" applyBorder="1" applyAlignment="1">
      <alignment horizontal="center" vertical="center" wrapText="1" readingOrder="1"/>
    </xf>
    <xf numFmtId="0" fontId="26"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7"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2" fillId="0" borderId="4" xfId="0" applyNumberFormat="1" applyFont="1" applyBorder="1" applyAlignment="1">
      <alignment horizontal="center" vertical="center" wrapText="1"/>
    </xf>
    <xf numFmtId="0" fontId="2" fillId="0" borderId="0" xfId="2" applyAlignment="1">
      <alignment horizontal="justify" vertical="center" wrapText="1"/>
    </xf>
    <xf numFmtId="0" fontId="28" fillId="9" borderId="1" xfId="0" applyFont="1" applyFill="1" applyBorder="1" applyAlignment="1">
      <alignment horizontal="center" vertical="center" wrapText="1" readingOrder="1"/>
    </xf>
    <xf numFmtId="0" fontId="2" fillId="7"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7" fillId="0" borderId="0" xfId="3" applyFont="1" applyAlignment="1">
      <alignment horizontal="center" vertical="center"/>
    </xf>
    <xf numFmtId="0" fontId="28" fillId="10" borderId="1" xfId="0" applyFont="1" applyFill="1" applyBorder="1" applyAlignment="1">
      <alignment horizontal="center" vertical="center" wrapText="1" readingOrder="1"/>
    </xf>
    <xf numFmtId="0" fontId="29" fillId="0" borderId="0" xfId="3" applyFont="1" applyAlignment="1">
      <alignment vertical="center" textRotation="90" wrapText="1"/>
    </xf>
    <xf numFmtId="0" fontId="30" fillId="0" borderId="0" xfId="3" applyFont="1" applyAlignment="1">
      <alignment horizontal="center" vertical="center" wrapText="1"/>
    </xf>
    <xf numFmtId="0" fontId="27" fillId="0" borderId="0" xfId="3" applyFont="1" applyAlignment="1">
      <alignment horizontal="center" vertical="center" wrapText="1"/>
    </xf>
    <xf numFmtId="0" fontId="28" fillId="6" borderId="1" xfId="0" applyFont="1" applyFill="1" applyBorder="1" applyAlignment="1">
      <alignment horizontal="center" vertical="center" wrapText="1" readingOrder="1"/>
    </xf>
    <xf numFmtId="0" fontId="26" fillId="0" borderId="28" xfId="0" applyFont="1" applyBorder="1" applyAlignment="1">
      <alignment horizontal="center" vertical="center" wrapText="1" readingOrder="1"/>
    </xf>
    <xf numFmtId="0" fontId="28" fillId="6" borderId="28" xfId="0" applyFont="1" applyFill="1" applyBorder="1" applyAlignment="1">
      <alignment horizontal="center" vertical="center" wrapText="1" readingOrder="1"/>
    </xf>
    <xf numFmtId="0" fontId="28" fillId="10" borderId="28" xfId="0" applyFont="1" applyFill="1" applyBorder="1" applyAlignment="1">
      <alignment horizontal="center" vertical="center" wrapText="1" readingOrder="1"/>
    </xf>
    <xf numFmtId="0" fontId="28" fillId="9" borderId="28" xfId="0" applyFont="1" applyFill="1" applyBorder="1" applyAlignment="1">
      <alignment horizontal="center" vertical="center" wrapText="1" readingOrder="1"/>
    </xf>
    <xf numFmtId="0" fontId="2" fillId="7"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7" fillId="0" borderId="0" xfId="3" applyFont="1" applyAlignment="1">
      <alignment vertical="center"/>
    </xf>
    <xf numFmtId="0" fontId="2" fillId="7" borderId="1" xfId="0" applyFont="1" applyFill="1" applyBorder="1" applyAlignment="1">
      <alignment horizontal="center" vertical="center" wrapText="1" readingOrder="1"/>
    </xf>
    <xf numFmtId="0" fontId="25" fillId="0" borderId="0" xfId="0" applyFont="1" applyAlignment="1">
      <alignment vertical="center" readingOrder="1"/>
    </xf>
    <xf numFmtId="0" fontId="31"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3" fillId="0" borderId="1" xfId="0" applyFont="1" applyBorder="1" applyAlignment="1">
      <alignment horizontal="center" vertical="center" wrapText="1"/>
    </xf>
    <xf numFmtId="0" fontId="13" fillId="0" borderId="0" xfId="2" applyFont="1" applyAlignment="1">
      <alignment horizontal="left" vertical="center"/>
    </xf>
    <xf numFmtId="0" fontId="13" fillId="0" borderId="0" xfId="2" applyFont="1" applyAlignment="1">
      <alignment vertical="center" wrapText="1"/>
    </xf>
    <xf numFmtId="9" fontId="2" fillId="0" borderId="4" xfId="2" applyNumberFormat="1" applyBorder="1" applyAlignment="1">
      <alignment horizontal="center" vertical="center" wrapText="1"/>
    </xf>
    <xf numFmtId="0" fontId="2" fillId="0" borderId="0" xfId="2" applyAlignment="1">
      <alignment horizontal="left" vertical="center" wrapText="1"/>
    </xf>
    <xf numFmtId="0" fontId="4" fillId="4" borderId="0" xfId="2" applyFont="1" applyFill="1" applyAlignment="1">
      <alignment vertical="center" wrapText="1"/>
    </xf>
    <xf numFmtId="0" fontId="5" fillId="4" borderId="0" xfId="2" applyFont="1" applyFill="1" applyAlignment="1">
      <alignment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9" fillId="0" borderId="1" xfId="0" applyFont="1" applyBorder="1" applyAlignment="1">
      <alignment horizontal="center" vertical="center"/>
    </xf>
    <xf numFmtId="0" fontId="22" fillId="0" borderId="0" xfId="0" applyFont="1" applyAlignment="1">
      <alignment wrapText="1"/>
    </xf>
    <xf numFmtId="0" fontId="24" fillId="0" borderId="1" xfId="0" applyFont="1" applyBorder="1" applyAlignment="1">
      <alignment wrapText="1"/>
    </xf>
    <xf numFmtId="0" fontId="22" fillId="0" borderId="1" xfId="0" applyFont="1" applyBorder="1" applyAlignment="1">
      <alignment wrapText="1"/>
    </xf>
    <xf numFmtId="0" fontId="24" fillId="0" borderId="4" xfId="0" applyFont="1" applyBorder="1" applyAlignment="1">
      <alignment wrapText="1"/>
    </xf>
    <xf numFmtId="9" fontId="22" fillId="0" borderId="1" xfId="0" applyNumberFormat="1" applyFont="1" applyBorder="1" applyAlignment="1">
      <alignment wrapText="1"/>
    </xf>
    <xf numFmtId="0" fontId="22" fillId="0" borderId="4" xfId="0" applyFont="1" applyBorder="1" applyAlignment="1">
      <alignment wrapText="1"/>
    </xf>
    <xf numFmtId="0" fontId="12" fillId="0" borderId="1" xfId="2" applyFont="1" applyBorder="1" applyAlignment="1">
      <alignment horizontal="center" vertical="center" wrapText="1"/>
    </xf>
    <xf numFmtId="0" fontId="24"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6" fillId="0" borderId="1" xfId="0" applyFont="1" applyBorder="1" applyAlignment="1">
      <alignment horizontal="left" vertical="center" wrapText="1"/>
    </xf>
    <xf numFmtId="0" fontId="22" fillId="0" borderId="8" xfId="0" applyFont="1" applyBorder="1" applyAlignment="1">
      <alignment wrapText="1"/>
    </xf>
    <xf numFmtId="0" fontId="24" fillId="0" borderId="0" xfId="0" applyFont="1" applyAlignment="1">
      <alignment wrapText="1"/>
    </xf>
    <xf numFmtId="0" fontId="22" fillId="0" borderId="11" xfId="0" applyFont="1" applyBorder="1" applyAlignment="1">
      <alignment wrapText="1"/>
    </xf>
    <xf numFmtId="0" fontId="22" fillId="0" borderId="34" xfId="0" applyFont="1" applyBorder="1" applyAlignment="1">
      <alignment wrapText="1"/>
    </xf>
    <xf numFmtId="0" fontId="22" fillId="0" borderId="3" xfId="0" applyFont="1" applyBorder="1" applyAlignment="1">
      <alignment wrapText="1"/>
    </xf>
    <xf numFmtId="0" fontId="22" fillId="0" borderId="26" xfId="0" applyFont="1" applyBorder="1" applyAlignment="1">
      <alignment wrapText="1"/>
    </xf>
    <xf numFmtId="0" fontId="2" fillId="2" borderId="3" xfId="2" applyFill="1" applyBorder="1" applyAlignment="1">
      <alignment wrapText="1"/>
    </xf>
    <xf numFmtId="0" fontId="22" fillId="0" borderId="27" xfId="0" applyFont="1" applyBorder="1" applyAlignment="1">
      <alignment wrapText="1"/>
    </xf>
    <xf numFmtId="0" fontId="22" fillId="0" borderId="29" xfId="0" applyFont="1" applyBorder="1" applyAlignment="1">
      <alignment wrapText="1"/>
    </xf>
    <xf numFmtId="0" fontId="22" fillId="0" borderId="24" xfId="0" applyFont="1" applyBorder="1" applyAlignment="1">
      <alignment wrapText="1"/>
    </xf>
    <xf numFmtId="0" fontId="22" fillId="0" borderId="33" xfId="0" applyFont="1" applyBorder="1" applyAlignment="1">
      <alignment wrapText="1"/>
    </xf>
    <xf numFmtId="0" fontId="2" fillId="2" borderId="27" xfId="2" applyFill="1" applyBorder="1" applyAlignment="1">
      <alignment wrapText="1"/>
    </xf>
    <xf numFmtId="0" fontId="23"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0"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3"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33" fillId="0" borderId="38"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2" fillId="0" borderId="1" xfId="0" applyFont="1" applyBorder="1" applyAlignment="1">
      <alignment wrapText="1"/>
    </xf>
    <xf numFmtId="9" fontId="2" fillId="0" borderId="0" xfId="2" applyNumberFormat="1" applyAlignment="1">
      <alignment horizontal="center" vertical="center" wrapText="1"/>
    </xf>
    <xf numFmtId="9" fontId="22" fillId="0" borderId="0" xfId="0" applyNumberFormat="1" applyFont="1" applyAlignment="1">
      <alignment horizontal="center" vertical="center" wrapText="1"/>
    </xf>
    <xf numFmtId="9" fontId="22" fillId="0" borderId="0" xfId="0" applyNumberFormat="1" applyFont="1" applyAlignment="1">
      <alignment horizontal="left" vertical="center" wrapText="1"/>
    </xf>
    <xf numFmtId="0" fontId="6" fillId="0" borderId="8" xfId="2" applyFont="1" applyBorder="1" applyAlignment="1">
      <alignment horizontal="justify" vertical="center" wrapText="1"/>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0"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3"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0" fillId="0" borderId="0" xfId="0" applyAlignment="1">
      <alignment horizontal="center"/>
    </xf>
    <xf numFmtId="0" fontId="18" fillId="0" borderId="0" xfId="0" applyFont="1"/>
    <xf numFmtId="0" fontId="14" fillId="0" borderId="0" xfId="0" applyFont="1" applyProtection="1">
      <protection locked="0"/>
    </xf>
    <xf numFmtId="14" fontId="2" fillId="0" borderId="0" xfId="0" applyNumberFormat="1" applyFont="1" applyAlignment="1">
      <alignment horizontal="left" vertical="center" wrapText="1"/>
    </xf>
    <xf numFmtId="0" fontId="32"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2" fillId="2" borderId="5" xfId="2" applyFont="1" applyFill="1" applyBorder="1" applyAlignment="1">
      <alignment vertical="center" wrapText="1"/>
    </xf>
    <xf numFmtId="14" fontId="2" fillId="0" borderId="1" xfId="0" applyNumberFormat="1" applyFont="1" applyBorder="1" applyAlignment="1">
      <alignment vertical="center" wrapText="1"/>
    </xf>
    <xf numFmtId="14" fontId="13" fillId="0" borderId="1" xfId="0" applyNumberFormat="1" applyFont="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center" vertical="center" wrapText="1"/>
    </xf>
    <xf numFmtId="0" fontId="12" fillId="0" borderId="0" xfId="2" applyFont="1" applyAlignment="1">
      <alignment horizontal="left" vertical="center" wrapText="1"/>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 fillId="2" borderId="0" xfId="2" applyFont="1" applyFill="1" applyAlignment="1">
      <alignment horizontal="center"/>
    </xf>
    <xf numFmtId="0" fontId="32"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2" fillId="0" borderId="60" xfId="2" applyFont="1" applyBorder="1" applyAlignment="1">
      <alignment vertical="center" wrapText="1"/>
    </xf>
    <xf numFmtId="0" fontId="6" fillId="4" borderId="11" xfId="2" applyFont="1" applyFill="1" applyBorder="1" applyAlignment="1">
      <alignment horizontal="left" vertical="center" wrapText="1"/>
    </xf>
    <xf numFmtId="14" fontId="2" fillId="0" borderId="0" xfId="0" applyNumberFormat="1" applyFont="1" applyAlignment="1">
      <alignment vertical="center" wrapText="1"/>
    </xf>
    <xf numFmtId="14" fontId="13" fillId="0" borderId="0" xfId="0" applyNumberFormat="1" applyFont="1" applyAlignment="1">
      <alignment horizontal="center" vertical="center" wrapText="1"/>
    </xf>
    <xf numFmtId="0" fontId="4" fillId="0" borderId="1" xfId="2" applyFont="1" applyBorder="1" applyAlignment="1">
      <alignment horizontal="left" vertical="center" wrapText="1"/>
    </xf>
    <xf numFmtId="14" fontId="14" fillId="0" borderId="1" xfId="0" applyNumberFormat="1" applyFont="1" applyBorder="1" applyAlignment="1" applyProtection="1">
      <alignment horizontal="right" vertical="center" wrapText="1"/>
      <protection locked="0"/>
    </xf>
    <xf numFmtId="14" fontId="14" fillId="0" borderId="1" xfId="0" applyNumberFormat="1" applyFont="1" applyBorder="1" applyAlignment="1" applyProtection="1">
      <alignment horizontal="right"/>
      <protection locked="0"/>
    </xf>
    <xf numFmtId="14" fontId="14" fillId="0" borderId="0" xfId="0" applyNumberFormat="1" applyFont="1" applyAlignment="1" applyProtection="1">
      <alignment horizontal="right"/>
      <protection locked="0"/>
    </xf>
    <xf numFmtId="14" fontId="0" fillId="0" borderId="0" xfId="0" applyNumberFormat="1" applyAlignment="1">
      <alignment horizontal="right"/>
    </xf>
    <xf numFmtId="9" fontId="36" fillId="0" borderId="0" xfId="2" applyNumberFormat="1" applyFont="1" applyAlignment="1">
      <alignment vertical="center"/>
    </xf>
    <xf numFmtId="49" fontId="9" fillId="0" borderId="0" xfId="2" applyNumberFormat="1" applyFont="1" applyAlignment="1">
      <alignment vertical="center"/>
    </xf>
    <xf numFmtId="0" fontId="21" fillId="0" borderId="0" xfId="0" applyFont="1" applyAlignment="1">
      <alignment horizontal="center" vertical="center" wrapText="1"/>
    </xf>
    <xf numFmtId="9" fontId="21"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vertical="center" wrapText="1"/>
    </xf>
    <xf numFmtId="0" fontId="22" fillId="0" borderId="1" xfId="0" applyFont="1" applyBorder="1" applyAlignment="1">
      <alignment vertical="center" wrapText="1"/>
    </xf>
    <xf numFmtId="0" fontId="21" fillId="12" borderId="3"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32" fillId="2" borderId="1" xfId="2"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2" fillId="0" borderId="0" xfId="0" applyFont="1" applyAlignment="1">
      <alignment vertical="top" wrapText="1"/>
    </xf>
    <xf numFmtId="0" fontId="37" fillId="0" borderId="0" xfId="0" applyFont="1" applyAlignment="1">
      <alignment wrapText="1"/>
    </xf>
    <xf numFmtId="0" fontId="38" fillId="0" borderId="1" xfId="0" applyFont="1" applyBorder="1" applyAlignment="1">
      <alignment horizontal="justify" vertical="center" wrapText="1"/>
    </xf>
    <xf numFmtId="0" fontId="38" fillId="4" borderId="1" xfId="0" applyFont="1" applyFill="1" applyBorder="1" applyAlignment="1">
      <alignment horizontal="left" vertical="center" wrapText="1"/>
    </xf>
    <xf numFmtId="0" fontId="38" fillId="4" borderId="1" xfId="0" applyFont="1" applyFill="1" applyBorder="1" applyAlignment="1">
      <alignment horizontal="justify" vertical="center" wrapText="1"/>
    </xf>
    <xf numFmtId="0" fontId="38" fillId="0" borderId="1" xfId="0" applyFont="1" applyBorder="1" applyAlignment="1">
      <alignment horizontal="left" vertical="center"/>
    </xf>
    <xf numFmtId="0" fontId="37" fillId="0" borderId="0" xfId="0" applyFont="1" applyAlignment="1">
      <alignment horizontal="left" vertical="top" wrapText="1"/>
    </xf>
    <xf numFmtId="0" fontId="38" fillId="16" borderId="1" xfId="0" applyFont="1" applyFill="1" applyBorder="1" applyAlignment="1">
      <alignment horizontal="justify" vertical="center" wrapText="1"/>
    </xf>
    <xf numFmtId="0" fontId="40" fillId="17" borderId="68" xfId="0" applyFont="1" applyFill="1" applyBorder="1" applyAlignment="1">
      <alignment horizontal="justify" vertical="center" wrapText="1"/>
    </xf>
    <xf numFmtId="9" fontId="38" fillId="16"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0" fillId="17" borderId="68" xfId="0" applyFont="1" applyFill="1" applyBorder="1" applyAlignment="1">
      <alignment horizontal="center" vertical="center" wrapText="1"/>
    </xf>
    <xf numFmtId="0" fontId="4" fillId="3" borderId="60"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1"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8"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14" fontId="6" fillId="0" borderId="1" xfId="2" applyNumberFormat="1" applyFont="1" applyBorder="1" applyAlignment="1" applyProtection="1">
      <alignment vertical="center" wrapText="1"/>
      <protection locked="0"/>
    </xf>
    <xf numFmtId="14" fontId="6" fillId="0" borderId="19" xfId="2" applyNumberFormat="1"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0" fontId="12" fillId="0" borderId="4" xfId="2" applyFont="1" applyBorder="1" applyAlignment="1">
      <alignment horizontal="center" vertical="center" wrapText="1"/>
    </xf>
    <xf numFmtId="14" fontId="6" fillId="0" borderId="11" xfId="2" applyNumberFormat="1" applyFont="1" applyBorder="1" applyAlignment="1" applyProtection="1">
      <alignment vertical="center" wrapText="1"/>
      <protection locked="0"/>
    </xf>
    <xf numFmtId="14" fontId="6" fillId="0" borderId="60" xfId="2" applyNumberFormat="1" applyFont="1" applyBorder="1" applyAlignment="1" applyProtection="1">
      <alignment vertical="center" wrapText="1"/>
      <protection locked="0"/>
    </xf>
    <xf numFmtId="14" fontId="12" fillId="0" borderId="4" xfId="2" applyNumberFormat="1" applyFont="1" applyBorder="1" applyAlignment="1" applyProtection="1">
      <alignment horizontal="center" vertical="center" wrapText="1"/>
      <protection locked="0"/>
    </xf>
    <xf numFmtId="0" fontId="3" fillId="2" borderId="0" xfId="2" applyFont="1" applyFill="1" applyAlignment="1">
      <alignment vertical="center" wrapText="1"/>
    </xf>
    <xf numFmtId="9" fontId="3" fillId="2" borderId="0" xfId="2" applyNumberFormat="1" applyFont="1" applyFill="1" applyAlignment="1">
      <alignment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9" fontId="4" fillId="3" borderId="1" xfId="0" applyNumberFormat="1" applyFont="1" applyFill="1" applyBorder="1" applyAlignment="1">
      <alignment horizontal="center" vertical="center" wrapText="1"/>
    </xf>
    <xf numFmtId="0" fontId="47" fillId="0" borderId="1" xfId="2" applyFont="1" applyBorder="1" applyAlignment="1">
      <alignment horizontal="left" vertical="center" wrapText="1"/>
    </xf>
    <xf numFmtId="0" fontId="47" fillId="3" borderId="19" xfId="2" applyFont="1" applyFill="1" applyBorder="1" applyAlignment="1" applyProtection="1">
      <alignment horizontal="left" vertical="center" wrapText="1"/>
      <protection locked="0"/>
    </xf>
    <xf numFmtId="0" fontId="47" fillId="3" borderId="1" xfId="2" applyFont="1" applyFill="1" applyBorder="1" applyAlignment="1" applyProtection="1">
      <alignment horizontal="left" vertical="center" wrapText="1"/>
      <protection locked="0"/>
    </xf>
    <xf numFmtId="0" fontId="47" fillId="3" borderId="38" xfId="2" applyFont="1" applyFill="1" applyBorder="1" applyAlignment="1" applyProtection="1">
      <alignment horizontal="left" vertical="center" wrapText="1"/>
      <protection locked="0"/>
    </xf>
    <xf numFmtId="0" fontId="47" fillId="3" borderId="28" xfId="2" applyFont="1" applyFill="1" applyBorder="1" applyAlignment="1" applyProtection="1">
      <alignment horizontal="left" vertical="center" wrapText="1"/>
      <protection locked="0"/>
    </xf>
    <xf numFmtId="0" fontId="48" fillId="4" borderId="0" xfId="0" applyFont="1" applyFill="1" applyAlignment="1">
      <alignment wrapText="1"/>
    </xf>
    <xf numFmtId="0" fontId="2" fillId="4" borderId="41" xfId="4" applyFill="1" applyBorder="1" applyAlignment="1">
      <alignment wrapText="1"/>
    </xf>
    <xf numFmtId="0" fontId="2" fillId="4" borderId="42" xfId="4" applyFill="1" applyBorder="1" applyAlignment="1">
      <alignment wrapText="1"/>
    </xf>
    <xf numFmtId="0" fontId="2" fillId="4" borderId="43" xfId="4" applyFill="1" applyBorder="1" applyAlignment="1">
      <alignment wrapText="1"/>
    </xf>
    <xf numFmtId="0" fontId="6" fillId="4" borderId="41" xfId="4" quotePrefix="1" applyFont="1" applyFill="1" applyBorder="1" applyAlignment="1">
      <alignment horizontal="left" vertical="top" wrapText="1"/>
    </xf>
    <xf numFmtId="0" fontId="6" fillId="4" borderId="42" xfId="4" quotePrefix="1" applyFont="1" applyFill="1" applyBorder="1" applyAlignment="1">
      <alignment horizontal="left" vertical="top" wrapText="1"/>
    </xf>
    <xf numFmtId="0" fontId="6" fillId="4" borderId="43" xfId="4" quotePrefix="1" applyFont="1" applyFill="1" applyBorder="1" applyAlignment="1">
      <alignment horizontal="left" vertical="top" wrapText="1"/>
    </xf>
    <xf numFmtId="0" fontId="48" fillId="0" borderId="0" xfId="0" applyFont="1" applyAlignment="1">
      <alignment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2" fillId="4" borderId="15" xfId="4" applyFill="1" applyBorder="1" applyAlignment="1">
      <alignment wrapText="1"/>
    </xf>
    <xf numFmtId="0" fontId="2" fillId="4" borderId="0" xfId="4" applyFill="1" applyAlignment="1">
      <alignment wrapText="1"/>
    </xf>
    <xf numFmtId="0" fontId="2" fillId="4" borderId="2" xfId="4" applyFill="1" applyBorder="1" applyAlignment="1">
      <alignment wrapText="1"/>
    </xf>
    <xf numFmtId="0" fontId="45" fillId="4" borderId="42" xfId="5" applyFont="1" applyFill="1" applyBorder="1" applyAlignment="1">
      <alignment horizontal="left" vertical="top" wrapText="1" readingOrder="1"/>
    </xf>
    <xf numFmtId="0" fontId="46" fillId="4" borderId="42" xfId="4" applyFont="1" applyFill="1" applyBorder="1" applyAlignment="1">
      <alignment horizontal="justify" vertical="center" wrapText="1"/>
    </xf>
    <xf numFmtId="0" fontId="51" fillId="4" borderId="15" xfId="4" quotePrefix="1" applyFont="1" applyFill="1" applyBorder="1" applyAlignment="1">
      <alignment vertical="top" wrapText="1"/>
    </xf>
    <xf numFmtId="0" fontId="51" fillId="4" borderId="0" xfId="4" quotePrefix="1" applyFont="1" applyFill="1" applyAlignment="1">
      <alignment vertical="top" wrapText="1"/>
    </xf>
    <xf numFmtId="0" fontId="51" fillId="4" borderId="2" xfId="4" quotePrefix="1" applyFont="1" applyFill="1" applyBorder="1" applyAlignment="1">
      <alignment vertical="top" wrapText="1"/>
    </xf>
    <xf numFmtId="0" fontId="51" fillId="4" borderId="41" xfId="4" quotePrefix="1" applyFont="1" applyFill="1" applyBorder="1" applyAlignment="1">
      <alignment vertical="top" wrapText="1"/>
    </xf>
    <xf numFmtId="0" fontId="51" fillId="4" borderId="42" xfId="4" quotePrefix="1" applyFont="1" applyFill="1" applyBorder="1" applyAlignment="1">
      <alignment vertical="top" wrapText="1"/>
    </xf>
    <xf numFmtId="0" fontId="51" fillId="4" borderId="43" xfId="4" quotePrefix="1" applyFont="1" applyFill="1" applyBorder="1" applyAlignment="1">
      <alignment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2" fillId="4" borderId="14" xfId="4" applyFill="1" applyBorder="1" applyAlignment="1">
      <alignment wrapText="1"/>
    </xf>
    <xf numFmtId="0" fontId="2" fillId="4" borderId="13" xfId="4" applyFill="1" applyBorder="1" applyAlignment="1">
      <alignment wrapText="1"/>
    </xf>
    <xf numFmtId="0" fontId="2" fillId="4" borderId="12" xfId="4" applyFill="1" applyBorder="1" applyAlignment="1">
      <alignment wrapText="1"/>
    </xf>
    <xf numFmtId="0" fontId="54" fillId="6" borderId="74" xfId="2" applyFont="1" applyFill="1" applyBorder="1" applyAlignment="1">
      <alignment horizontal="center" vertical="center"/>
    </xf>
    <xf numFmtId="0" fontId="54" fillId="19" borderId="74" xfId="2" applyFont="1" applyFill="1" applyBorder="1" applyAlignment="1">
      <alignment horizontal="center" vertical="center" wrapText="1"/>
    </xf>
    <xf numFmtId="0" fontId="54" fillId="20" borderId="74" xfId="2" applyFont="1" applyFill="1" applyBorder="1" applyAlignment="1">
      <alignment horizontal="center" vertical="center" wrapText="1"/>
    </xf>
    <xf numFmtId="0" fontId="55" fillId="21" borderId="74" xfId="2" applyFont="1" applyFill="1" applyBorder="1" applyAlignment="1">
      <alignment horizontal="center" vertical="center" wrapText="1"/>
    </xf>
    <xf numFmtId="9" fontId="5" fillId="3" borderId="5" xfId="2" applyNumberFormat="1" applyFont="1" applyFill="1" applyBorder="1" applyAlignment="1">
      <alignment horizontal="center" vertical="center" wrapText="1"/>
    </xf>
    <xf numFmtId="0" fontId="4" fillId="11" borderId="0" xfId="2" applyFont="1" applyFill="1" applyAlignment="1">
      <alignment vertical="center" wrapText="1"/>
    </xf>
    <xf numFmtId="0" fontId="3" fillId="11" borderId="0" xfId="2" applyFont="1" applyFill="1"/>
    <xf numFmtId="0" fontId="5" fillId="11" borderId="0" xfId="2" applyFont="1" applyFill="1" applyAlignment="1">
      <alignment vertical="center" wrapText="1"/>
    </xf>
    <xf numFmtId="0" fontId="5" fillId="11" borderId="0" xfId="2" applyFont="1" applyFill="1" applyAlignment="1">
      <alignment horizontal="center" vertical="center" wrapText="1"/>
    </xf>
    <xf numFmtId="0" fontId="58" fillId="3" borderId="1" xfId="0" applyFont="1" applyFill="1" applyBorder="1" applyAlignment="1">
      <alignment horizontal="center" vertical="center" wrapText="1"/>
    </xf>
    <xf numFmtId="0" fontId="58" fillId="3" borderId="1" xfId="0" applyFont="1" applyFill="1" applyBorder="1" applyAlignment="1">
      <alignment horizontal="center" vertical="center"/>
    </xf>
    <xf numFmtId="0" fontId="58" fillId="3" borderId="75" xfId="0" applyFont="1" applyFill="1" applyBorder="1" applyAlignment="1">
      <alignment horizontal="center" vertical="center" wrapText="1"/>
    </xf>
    <xf numFmtId="0" fontId="58" fillId="3" borderId="75" xfId="0" applyFont="1" applyFill="1" applyBorder="1" applyAlignment="1">
      <alignment horizontal="center" vertical="center"/>
    </xf>
    <xf numFmtId="0" fontId="59" fillId="3" borderId="76" xfId="0" applyFont="1" applyFill="1" applyBorder="1" applyAlignment="1">
      <alignment horizontal="center" vertical="center"/>
    </xf>
    <xf numFmtId="0" fontId="4" fillId="0" borderId="5" xfId="2" applyFont="1" applyBorder="1" applyAlignment="1">
      <alignment horizontal="center" vertical="center" wrapText="1"/>
    </xf>
    <xf numFmtId="0" fontId="4" fillId="0" borderId="5" xfId="2" applyFont="1" applyBorder="1" applyAlignment="1">
      <alignment horizontal="left" vertical="center" wrapText="1"/>
    </xf>
    <xf numFmtId="9" fontId="4" fillId="0" borderId="5" xfId="0" applyNumberFormat="1" applyFont="1" applyBorder="1" applyAlignment="1">
      <alignment horizontal="center" vertical="center" wrapText="1"/>
    </xf>
    <xf numFmtId="0" fontId="4" fillId="3" borderId="5" xfId="0" applyFont="1" applyFill="1" applyBorder="1" applyAlignment="1" applyProtection="1">
      <alignment horizontal="center" vertical="center" wrapText="1"/>
      <protection locked="0"/>
    </xf>
    <xf numFmtId="9" fontId="4" fillId="3" borderId="5" xfId="0" applyNumberFormat="1" applyFont="1" applyFill="1" applyBorder="1" applyAlignment="1" applyProtection="1">
      <alignment horizontal="center" vertical="center" wrapText="1"/>
      <protection locked="0"/>
    </xf>
    <xf numFmtId="0" fontId="4" fillId="0" borderId="4" xfId="2" applyFont="1" applyBorder="1" applyAlignment="1">
      <alignment horizontal="left" vertical="center" wrapText="1"/>
    </xf>
    <xf numFmtId="9" fontId="4" fillId="0" borderId="4" xfId="0" applyNumberFormat="1" applyFont="1" applyBorder="1" applyAlignment="1">
      <alignment horizontal="center" vertical="center" wrapText="1"/>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58" fillId="3" borderId="78" xfId="0" applyFont="1" applyFill="1" applyBorder="1" applyAlignment="1">
      <alignment horizontal="center" vertical="center" wrapText="1"/>
    </xf>
    <xf numFmtId="0" fontId="59" fillId="3" borderId="79" xfId="0" applyFont="1" applyFill="1" applyBorder="1" applyAlignment="1">
      <alignment horizontal="center" vertical="center" wrapText="1"/>
    </xf>
    <xf numFmtId="0" fontId="4" fillId="0" borderId="6" xfId="2" applyFont="1" applyBorder="1" applyAlignment="1">
      <alignment horizontal="left" vertical="center" wrapText="1"/>
    </xf>
    <xf numFmtId="9" fontId="4" fillId="0" borderId="6" xfId="0" applyNumberFormat="1" applyFont="1" applyBorder="1" applyAlignment="1">
      <alignment horizontal="center" vertical="center" wrapText="1"/>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58" fillId="3" borderId="77" xfId="0" applyFont="1" applyFill="1" applyBorder="1" applyAlignment="1">
      <alignment horizontal="center" vertical="center" wrapText="1"/>
    </xf>
    <xf numFmtId="0" fontId="58" fillId="3" borderId="6" xfId="0" applyFont="1" applyFill="1" applyBorder="1" applyAlignment="1">
      <alignment horizontal="center" vertical="center" wrapText="1"/>
    </xf>
    <xf numFmtId="0" fontId="47" fillId="0" borderId="6" xfId="2" applyFont="1" applyBorder="1" applyAlignment="1">
      <alignment horizontal="left" vertical="center" wrapText="1"/>
    </xf>
    <xf numFmtId="0" fontId="58" fillId="0" borderId="78" xfId="0" applyFont="1" applyBorder="1" applyAlignment="1">
      <alignment horizontal="center" vertical="center" wrapText="1"/>
    </xf>
    <xf numFmtId="9" fontId="5" fillId="19" borderId="5" xfId="2" applyNumberFormat="1" applyFont="1" applyFill="1" applyBorder="1" applyAlignment="1">
      <alignment horizontal="center" vertical="center" wrapText="1"/>
    </xf>
    <xf numFmtId="0" fontId="2" fillId="0" borderId="8" xfId="0" applyFont="1" applyBorder="1" applyAlignment="1">
      <alignment horizontal="center" vertical="center" wrapText="1" readingOrder="1"/>
    </xf>
    <xf numFmtId="0" fontId="2" fillId="7" borderId="8" xfId="0" applyFont="1" applyFill="1" applyBorder="1" applyAlignment="1">
      <alignment horizontal="center" vertical="center" wrapText="1" readingOrder="1"/>
    </xf>
    <xf numFmtId="0" fontId="2" fillId="7" borderId="37" xfId="0" applyFont="1" applyFill="1" applyBorder="1" applyAlignment="1">
      <alignment horizontal="center" vertical="center" wrapText="1" readingOrder="1"/>
    </xf>
    <xf numFmtId="0" fontId="25" fillId="0" borderId="1" xfId="2" applyFont="1" applyBorder="1" applyAlignment="1">
      <alignment vertical="center" wrapText="1"/>
    </xf>
    <xf numFmtId="0" fontId="27" fillId="0" borderId="1" xfId="3" applyFont="1" applyBorder="1"/>
    <xf numFmtId="0" fontId="27" fillId="0" borderId="1" xfId="3" applyFont="1" applyBorder="1" applyAlignment="1">
      <alignment horizontal="center" vertical="center"/>
    </xf>
    <xf numFmtId="0" fontId="29" fillId="0" borderId="1" xfId="3" applyFont="1" applyBorder="1" applyAlignment="1">
      <alignment vertical="center" textRotation="90" wrapText="1"/>
    </xf>
    <xf numFmtId="0" fontId="30" fillId="0" borderId="1" xfId="3" applyFont="1" applyBorder="1" applyAlignment="1">
      <alignment horizontal="center" vertical="center" wrapText="1"/>
    </xf>
    <xf numFmtId="0" fontId="25" fillId="0" borderId="1" xfId="0" applyFont="1" applyBorder="1" applyAlignment="1">
      <alignment vertical="center" readingOrder="1"/>
    </xf>
    <xf numFmtId="0" fontId="31" fillId="0" borderId="1" xfId="3" applyFont="1" applyBorder="1"/>
    <xf numFmtId="0" fontId="27" fillId="0" borderId="1" xfId="3" applyFont="1" applyBorder="1" applyAlignment="1">
      <alignment vertical="center"/>
    </xf>
    <xf numFmtId="0" fontId="2" fillId="0" borderId="1" xfId="3" applyFont="1" applyBorder="1" applyAlignment="1">
      <alignment vertical="center"/>
    </xf>
    <xf numFmtId="0" fontId="2" fillId="0" borderId="1" xfId="2" applyBorder="1" applyAlignment="1">
      <alignment horizontal="center" vertical="center" wrapText="1"/>
    </xf>
    <xf numFmtId="0" fontId="2" fillId="22" borderId="1" xfId="2" applyFill="1" applyBorder="1" applyAlignment="1">
      <alignment horizontal="center" vertical="center" wrapText="1"/>
    </xf>
    <xf numFmtId="0" fontId="25" fillId="22" borderId="1" xfId="2" applyFont="1" applyFill="1" applyBorder="1" applyAlignment="1">
      <alignment horizontal="center" vertical="center" wrapText="1"/>
    </xf>
    <xf numFmtId="0" fontId="25" fillId="22" borderId="1" xfId="0" applyFont="1" applyFill="1" applyBorder="1" applyAlignment="1">
      <alignment horizontal="center" vertical="center" readingOrder="1"/>
    </xf>
    <xf numFmtId="0" fontId="32" fillId="2"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2" fillId="2" borderId="0" xfId="2" applyFill="1" applyAlignment="1">
      <alignment vertical="center"/>
    </xf>
    <xf numFmtId="0" fontId="2" fillId="2" borderId="18" xfId="2" applyFill="1" applyBorder="1" applyAlignment="1">
      <alignment vertical="center"/>
    </xf>
    <xf numFmtId="0" fontId="2" fillId="2" borderId="17" xfId="2" applyFill="1" applyBorder="1" applyAlignment="1">
      <alignment vertical="center"/>
    </xf>
    <xf numFmtId="0" fontId="12" fillId="0" borderId="1" xfId="0" applyFont="1" applyBorder="1" applyAlignment="1" applyProtection="1">
      <alignment horizontal="center" vertical="center" wrapText="1"/>
      <protection locked="0"/>
    </xf>
    <xf numFmtId="9" fontId="4" fillId="3" borderId="4" xfId="0" applyNumberFormat="1" applyFont="1" applyFill="1" applyBorder="1" applyAlignment="1">
      <alignment horizontal="center" vertical="center" wrapText="1"/>
    </xf>
    <xf numFmtId="0" fontId="47" fillId="3" borderId="71" xfId="2" applyFont="1" applyFill="1" applyBorder="1" applyAlignment="1" applyProtection="1">
      <alignment horizontal="left" vertical="center" wrapText="1"/>
      <protection locked="0"/>
    </xf>
    <xf numFmtId="0" fontId="47" fillId="3" borderId="6" xfId="2" applyFont="1" applyFill="1" applyBorder="1" applyAlignment="1" applyProtection="1">
      <alignment horizontal="left" vertical="center" wrapText="1"/>
      <protection locked="0"/>
    </xf>
    <xf numFmtId="9" fontId="4" fillId="3" borderId="6" xfId="0" applyNumberFormat="1" applyFont="1" applyFill="1" applyBorder="1" applyAlignment="1">
      <alignment horizontal="center" vertical="center" wrapText="1"/>
    </xf>
    <xf numFmtId="9" fontId="4" fillId="3" borderId="28" xfId="0" applyNumberFormat="1" applyFont="1" applyFill="1" applyBorder="1" applyAlignment="1">
      <alignment horizontal="center" vertical="center" wrapText="1"/>
    </xf>
    <xf numFmtId="14" fontId="14" fillId="0" borderId="1" xfId="0" applyNumberFormat="1" applyFont="1" applyBorder="1" applyAlignment="1" applyProtection="1">
      <alignment horizontal="center" vertical="center" wrapText="1"/>
      <protection locked="0"/>
    </xf>
    <xf numFmtId="14" fontId="8" fillId="5" borderId="1" xfId="0" applyNumberFormat="1" applyFont="1" applyFill="1" applyBorder="1" applyAlignment="1">
      <alignment horizontal="center" vertical="center"/>
    </xf>
    <xf numFmtId="0" fontId="60" fillId="4" borderId="26" xfId="0" applyFont="1" applyFill="1" applyBorder="1" applyAlignment="1">
      <alignment wrapText="1"/>
    </xf>
    <xf numFmtId="0" fontId="58" fillId="3" borderId="19" xfId="2" applyFont="1" applyFill="1" applyBorder="1" applyAlignment="1" applyProtection="1">
      <alignment horizontal="left" vertical="center" wrapText="1"/>
      <protection locked="0"/>
    </xf>
    <xf numFmtId="0" fontId="58" fillId="3" borderId="1" xfId="2" applyFont="1" applyFill="1" applyBorder="1" applyAlignment="1" applyProtection="1">
      <alignment horizontal="center" vertical="center" wrapText="1"/>
      <protection locked="0"/>
    </xf>
    <xf numFmtId="0" fontId="2" fillId="0" borderId="1" xfId="3" applyFont="1" applyBorder="1" applyAlignment="1">
      <alignment horizontal="center" vertical="center" wrapText="1"/>
    </xf>
    <xf numFmtId="0" fontId="27" fillId="0" borderId="1" xfId="3" applyFont="1" applyBorder="1" applyAlignment="1">
      <alignment horizontal="center" vertical="center" wrapText="1"/>
    </xf>
    <xf numFmtId="0" fontId="27" fillId="0" borderId="1" xfId="3" applyFont="1" applyBorder="1" applyAlignment="1">
      <alignment vertical="center" wrapText="1"/>
    </xf>
    <xf numFmtId="0" fontId="58" fillId="3" borderId="19" xfId="2" applyFont="1" applyFill="1" applyBorder="1" applyAlignment="1" applyProtection="1">
      <alignment horizontal="center" vertical="center" wrapText="1"/>
      <protection locked="0"/>
    </xf>
    <xf numFmtId="0" fontId="48" fillId="0" borderId="1" xfId="2" applyFont="1" applyBorder="1" applyAlignment="1" applyProtection="1">
      <alignment horizontal="center" vertical="center" wrapText="1"/>
      <protection locked="0"/>
    </xf>
    <xf numFmtId="3" fontId="6" fillId="0" borderId="3" xfId="2" applyNumberFormat="1" applyFont="1" applyBorder="1" applyAlignment="1" applyProtection="1">
      <alignment horizontal="center" vertical="center" wrapText="1"/>
      <protection locked="0"/>
    </xf>
    <xf numFmtId="0" fontId="6" fillId="0" borderId="3" xfId="2" applyFont="1" applyBorder="1" applyAlignment="1" applyProtection="1">
      <alignment horizontal="center" vertical="center" wrapText="1"/>
      <protection locked="0"/>
    </xf>
    <xf numFmtId="0" fontId="48" fillId="4" borderId="80" xfId="0" applyFont="1" applyFill="1" applyBorder="1" applyAlignment="1">
      <alignment horizontal="center" wrapText="1"/>
    </xf>
    <xf numFmtId="0" fontId="48" fillId="4" borderId="81" xfId="0" applyFont="1" applyFill="1" applyBorder="1" applyAlignment="1">
      <alignment horizontal="center" wrapText="1"/>
    </xf>
    <xf numFmtId="0" fontId="48" fillId="4" borderId="82" xfId="0" applyFont="1" applyFill="1" applyBorder="1" applyAlignment="1">
      <alignment horizontal="center" wrapText="1"/>
    </xf>
    <xf numFmtId="0" fontId="60" fillId="4" borderId="8" xfId="0" applyFont="1" applyFill="1" applyBorder="1" applyAlignment="1">
      <alignment horizontal="left" vertical="center" wrapText="1"/>
    </xf>
    <xf numFmtId="0" fontId="60" fillId="4" borderId="10" xfId="0" applyFont="1" applyFill="1" applyBorder="1" applyAlignment="1">
      <alignment horizontal="left" vertical="center" wrapText="1"/>
    </xf>
    <xf numFmtId="0" fontId="60" fillId="4" borderId="19" xfId="0" applyFont="1" applyFill="1" applyBorder="1" applyAlignment="1">
      <alignment horizontal="left" vertical="center" wrapText="1"/>
    </xf>
    <xf numFmtId="0" fontId="12" fillId="0" borderId="6" xfId="2" applyFont="1" applyBorder="1" applyAlignment="1" applyProtection="1">
      <alignment horizontal="center" vertical="center"/>
      <protection locked="0"/>
    </xf>
    <xf numFmtId="0" fontId="12" fillId="0" borderId="25" xfId="2" applyFont="1" applyBorder="1" applyAlignment="1" applyProtection="1">
      <alignment horizontal="center" vertical="center"/>
      <protection locked="0"/>
    </xf>
    <xf numFmtId="0" fontId="60" fillId="4" borderId="28" xfId="0" applyFont="1" applyFill="1" applyBorder="1" applyAlignment="1">
      <alignment horizontal="left" vertical="center" wrapText="1"/>
    </xf>
    <xf numFmtId="0" fontId="60" fillId="4" borderId="29" xfId="0" applyFont="1" applyFill="1" applyBorder="1" applyAlignment="1">
      <alignment horizontal="left" vertical="center" wrapText="1"/>
    </xf>
    <xf numFmtId="0" fontId="49" fillId="18" borderId="44" xfId="4" applyFont="1" applyFill="1" applyBorder="1" applyAlignment="1">
      <alignment horizontal="center" vertical="center" wrapText="1"/>
    </xf>
    <xf numFmtId="0" fontId="49" fillId="18" borderId="9" xfId="4" applyFont="1" applyFill="1" applyBorder="1" applyAlignment="1">
      <alignment horizontal="center" vertical="center" wrapText="1"/>
    </xf>
    <xf numFmtId="0" fontId="49" fillId="18" borderId="45" xfId="4" applyFont="1" applyFill="1" applyBorder="1" applyAlignment="1">
      <alignment horizontal="center" vertical="center" wrapText="1"/>
    </xf>
    <xf numFmtId="0" fontId="2" fillId="0" borderId="15" xfId="4" quotePrefix="1" applyBorder="1" applyAlignment="1">
      <alignment horizontal="justify" vertical="center" wrapText="1"/>
    </xf>
    <xf numFmtId="0" fontId="2" fillId="0" borderId="0" xfId="4" quotePrefix="1" applyAlignment="1">
      <alignment horizontal="justify" vertical="center" wrapText="1"/>
    </xf>
    <xf numFmtId="0" fontId="2" fillId="0" borderId="2" xfId="4" quotePrefix="1" applyBorder="1" applyAlignment="1">
      <alignment horizontal="justify" vertical="center" wrapText="1"/>
    </xf>
    <xf numFmtId="0" fontId="2" fillId="0" borderId="44" xfId="4" quotePrefix="1" applyBorder="1" applyAlignment="1">
      <alignment horizontal="justify" vertical="center" wrapText="1"/>
    </xf>
    <xf numFmtId="0" fontId="2" fillId="0" borderId="9" xfId="4" quotePrefix="1" applyBorder="1" applyAlignment="1">
      <alignment horizontal="justify" vertical="center" wrapText="1"/>
    </xf>
    <xf numFmtId="0" fontId="2" fillId="0" borderId="45" xfId="4" quotePrefix="1" applyBorder="1" applyAlignment="1">
      <alignment horizontal="justify" vertical="center" wrapText="1"/>
    </xf>
    <xf numFmtId="0" fontId="51" fillId="4" borderId="41" xfId="4" quotePrefix="1" applyFont="1" applyFill="1" applyBorder="1" applyAlignment="1">
      <alignment horizontal="left" vertical="top" wrapText="1"/>
    </xf>
    <xf numFmtId="0" fontId="12" fillId="4" borderId="42" xfId="4" quotePrefix="1" applyFont="1" applyFill="1" applyBorder="1" applyAlignment="1">
      <alignment horizontal="left" vertical="top" wrapText="1"/>
    </xf>
    <xf numFmtId="0" fontId="12" fillId="4" borderId="43" xfId="4" quotePrefix="1" applyFont="1" applyFill="1" applyBorder="1" applyAlignment="1">
      <alignment horizontal="left" vertical="top" wrapText="1"/>
    </xf>
    <xf numFmtId="0" fontId="6" fillId="4" borderId="44" xfId="4" quotePrefix="1" applyFont="1" applyFill="1" applyBorder="1" applyAlignment="1">
      <alignment horizontal="justify" vertical="center" wrapText="1"/>
    </xf>
    <xf numFmtId="0" fontId="6" fillId="4" borderId="9" xfId="4" quotePrefix="1" applyFont="1" applyFill="1" applyBorder="1" applyAlignment="1">
      <alignment horizontal="justify" vertical="center" wrapText="1"/>
    </xf>
    <xf numFmtId="0" fontId="6" fillId="4" borderId="45" xfId="4" quotePrefix="1" applyFont="1" applyFill="1" applyBorder="1" applyAlignment="1">
      <alignment horizontal="justify" vertical="center" wrapText="1"/>
    </xf>
    <xf numFmtId="0" fontId="6" fillId="3" borderId="41" xfId="4" quotePrefix="1" applyFont="1" applyFill="1" applyBorder="1" applyAlignment="1">
      <alignment horizontal="left" vertical="top" wrapText="1"/>
    </xf>
    <xf numFmtId="0" fontId="6" fillId="3" borderId="42" xfId="4" quotePrefix="1" applyFont="1" applyFill="1" applyBorder="1" applyAlignment="1">
      <alignment horizontal="left" vertical="top" wrapText="1"/>
    </xf>
    <xf numFmtId="0" fontId="6" fillId="3" borderId="43"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6" fillId="0" borderId="61" xfId="4" quotePrefix="1" applyFont="1" applyBorder="1" applyAlignment="1">
      <alignment horizontal="center" vertical="top" wrapText="1"/>
    </xf>
    <xf numFmtId="0" fontId="6" fillId="0" borderId="10" xfId="4" quotePrefix="1" applyFont="1" applyBorder="1" applyAlignment="1">
      <alignment horizontal="center" vertical="top" wrapText="1"/>
    </xf>
    <xf numFmtId="0" fontId="6" fillId="0" borderId="63" xfId="4" quotePrefix="1" applyFont="1" applyBorder="1" applyAlignment="1">
      <alignment horizontal="center" vertical="top" wrapText="1"/>
    </xf>
    <xf numFmtId="0" fontId="45" fillId="4" borderId="50" xfId="5" applyFont="1" applyFill="1" applyBorder="1" applyAlignment="1">
      <alignment horizontal="left" vertical="top" wrapText="1" readingOrder="1"/>
    </xf>
    <xf numFmtId="0" fontId="45" fillId="4" borderId="51" xfId="5" applyFont="1" applyFill="1" applyBorder="1" applyAlignment="1">
      <alignment horizontal="left" vertical="top" wrapText="1" readingOrder="1"/>
    </xf>
    <xf numFmtId="0" fontId="46" fillId="4" borderId="52" xfId="4" applyFont="1" applyFill="1" applyBorder="1" applyAlignment="1">
      <alignment horizontal="justify" vertical="center" wrapText="1"/>
    </xf>
    <xf numFmtId="0" fontId="46" fillId="4" borderId="53" xfId="4" applyFont="1" applyFill="1" applyBorder="1" applyAlignment="1">
      <alignment horizontal="justify" vertical="center" wrapText="1"/>
    </xf>
    <xf numFmtId="0" fontId="45" fillId="18" borderId="46" xfId="5" applyFont="1" applyFill="1" applyBorder="1" applyAlignment="1">
      <alignment horizontal="center" vertical="center" wrapText="1"/>
    </xf>
    <xf numFmtId="0" fontId="45" fillId="18" borderId="47" xfId="5" applyFont="1" applyFill="1" applyBorder="1" applyAlignment="1">
      <alignment horizontal="center" vertical="center" wrapText="1"/>
    </xf>
    <xf numFmtId="0" fontId="45" fillId="18" borderId="48" xfId="4" applyFont="1" applyFill="1" applyBorder="1" applyAlignment="1">
      <alignment horizontal="center" vertical="center" wrapText="1"/>
    </xf>
    <xf numFmtId="0" fontId="45" fillId="18" borderId="49" xfId="4" applyFont="1" applyFill="1" applyBorder="1" applyAlignment="1">
      <alignment horizontal="center" vertical="center" wrapText="1"/>
    </xf>
    <xf numFmtId="0" fontId="45" fillId="4" borderId="54" xfId="0" applyFont="1" applyFill="1" applyBorder="1" applyAlignment="1">
      <alignment horizontal="left" vertical="center" wrapText="1"/>
    </xf>
    <xf numFmtId="0" fontId="45" fillId="4" borderId="55" xfId="0" applyFont="1" applyFill="1" applyBorder="1" applyAlignment="1">
      <alignment horizontal="left" vertical="center" wrapText="1"/>
    </xf>
    <xf numFmtId="0" fontId="46" fillId="4" borderId="56" xfId="4" applyFont="1" applyFill="1" applyBorder="1" applyAlignment="1">
      <alignment horizontal="justify" vertical="center" wrapText="1"/>
    </xf>
    <xf numFmtId="0" fontId="46" fillId="4" borderId="57" xfId="4" applyFont="1" applyFill="1" applyBorder="1" applyAlignment="1">
      <alignment horizontal="justify" vertical="center" wrapText="1"/>
    </xf>
    <xf numFmtId="0" fontId="45" fillId="11" borderId="46" xfId="5" applyFont="1" applyFill="1" applyBorder="1" applyAlignment="1">
      <alignment horizontal="center" vertical="center" wrapText="1"/>
    </xf>
    <xf numFmtId="0" fontId="45" fillId="11" borderId="47" xfId="5" applyFont="1" applyFill="1" applyBorder="1" applyAlignment="1">
      <alignment horizontal="center" vertical="center" wrapText="1"/>
    </xf>
    <xf numFmtId="0" fontId="45" fillId="11" borderId="48" xfId="4" applyFont="1" applyFill="1" applyBorder="1" applyAlignment="1">
      <alignment horizontal="center" vertical="center" wrapText="1"/>
    </xf>
    <xf numFmtId="0" fontId="45" fillId="11" borderId="49" xfId="4" applyFont="1" applyFill="1" applyBorder="1" applyAlignment="1">
      <alignment horizontal="center" vertical="center" wrapText="1"/>
    </xf>
    <xf numFmtId="0" fontId="51" fillId="4" borderId="41" xfId="4" quotePrefix="1" applyFont="1" applyFill="1" applyBorder="1" applyAlignment="1">
      <alignment horizontal="justify" vertical="top" wrapText="1"/>
    </xf>
    <xf numFmtId="0" fontId="51" fillId="4" borderId="42" xfId="4" quotePrefix="1" applyFont="1" applyFill="1" applyBorder="1" applyAlignment="1">
      <alignment horizontal="justify" vertical="top" wrapText="1"/>
    </xf>
    <xf numFmtId="0" fontId="51" fillId="4" borderId="43" xfId="4" quotePrefix="1" applyFont="1" applyFill="1" applyBorder="1" applyAlignment="1">
      <alignment horizontal="justify"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45" fillId="4" borderId="58" xfId="0" applyFont="1" applyFill="1" applyBorder="1" applyAlignment="1">
      <alignment horizontal="left" vertical="center" wrapText="1"/>
    </xf>
    <xf numFmtId="0" fontId="45" fillId="4" borderId="59" xfId="0" applyFont="1" applyFill="1" applyBorder="1" applyAlignment="1">
      <alignment horizontal="left" vertical="center"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51" fillId="4" borderId="3" xfId="4" quotePrefix="1" applyFont="1" applyFill="1" applyBorder="1" applyAlignment="1">
      <alignment horizontal="left" vertical="top" wrapText="1"/>
    </xf>
    <xf numFmtId="0" fontId="51" fillId="4" borderId="1" xfId="4" quotePrefix="1" applyFont="1" applyFill="1" applyBorder="1" applyAlignment="1">
      <alignment horizontal="left" vertical="top" wrapText="1"/>
    </xf>
    <xf numFmtId="0" fontId="51" fillId="4" borderId="26" xfId="4" quotePrefix="1" applyFont="1" applyFill="1" applyBorder="1" applyAlignment="1">
      <alignment horizontal="left" vertical="top" wrapText="1"/>
    </xf>
    <xf numFmtId="0" fontId="12" fillId="0" borderId="8"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1" xfId="2" applyFont="1" applyBorder="1" applyAlignment="1">
      <alignment horizontal="center" vertical="center" wrapText="1"/>
    </xf>
    <xf numFmtId="0" fontId="12" fillId="0" borderId="8" xfId="2" applyFont="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12" fillId="0" borderId="19" xfId="2" applyFont="1" applyBorder="1" applyAlignment="1" applyProtection="1">
      <alignment horizontal="center" vertical="center"/>
      <protection locked="0"/>
    </xf>
    <xf numFmtId="0" fontId="12" fillId="0" borderId="8" xfId="2" applyFont="1" applyBorder="1" applyAlignment="1">
      <alignment horizontal="center" vertical="center"/>
    </xf>
    <xf numFmtId="0" fontId="12" fillId="0" borderId="10" xfId="2" applyFont="1" applyBorder="1" applyAlignment="1">
      <alignment horizontal="center" vertical="center"/>
    </xf>
    <xf numFmtId="0" fontId="12" fillId="0" borderId="19" xfId="2" applyFont="1" applyBorder="1" applyAlignment="1">
      <alignment horizontal="center" vertical="center"/>
    </xf>
    <xf numFmtId="0" fontId="12" fillId="0" borderId="8"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9" xfId="2" applyFont="1" applyBorder="1" applyAlignment="1">
      <alignment horizontal="center" vertical="center" wrapText="1"/>
    </xf>
    <xf numFmtId="0" fontId="46" fillId="0" borderId="8" xfId="2" applyFont="1" applyBorder="1" applyAlignment="1">
      <alignment horizontal="justify" vertical="center" wrapText="1"/>
    </xf>
    <xf numFmtId="0" fontId="46" fillId="0" borderId="10" xfId="2" applyFont="1" applyBorder="1" applyAlignment="1">
      <alignment horizontal="justify" vertical="center" wrapText="1"/>
    </xf>
    <xf numFmtId="0" fontId="46" fillId="0" borderId="19" xfId="2" applyFont="1" applyBorder="1" applyAlignment="1">
      <alignment horizontal="justify" vertical="center" wrapText="1"/>
    </xf>
    <xf numFmtId="0" fontId="5" fillId="22" borderId="8" xfId="2" applyFont="1" applyFill="1" applyBorder="1" applyAlignment="1">
      <alignment horizontal="center" vertical="center" wrapText="1"/>
    </xf>
    <xf numFmtId="0" fontId="5" fillId="22" borderId="10" xfId="2" applyFont="1" applyFill="1" applyBorder="1" applyAlignment="1">
      <alignment horizontal="center" vertical="center" wrapText="1"/>
    </xf>
    <xf numFmtId="0" fontId="5" fillId="22" borderId="19" xfId="2" applyFont="1" applyFill="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5" xfId="0" applyFont="1" applyBorder="1" applyAlignment="1">
      <alignment horizontal="center" vertical="center" wrapText="1"/>
    </xf>
    <xf numFmtId="0" fontId="3" fillId="2" borderId="1" xfId="2" applyFont="1" applyFill="1" applyBorder="1" applyAlignment="1">
      <alignment horizontal="center"/>
    </xf>
    <xf numFmtId="0" fontId="7" fillId="0" borderId="1" xfId="2" applyFont="1" applyBorder="1" applyAlignment="1">
      <alignment horizontal="center" vertical="center"/>
    </xf>
    <xf numFmtId="0" fontId="6" fillId="4" borderId="1" xfId="2" applyFont="1" applyFill="1" applyBorder="1" applyAlignment="1">
      <alignment horizontal="left" vertical="center" wrapText="1"/>
    </xf>
    <xf numFmtId="0" fontId="6" fillId="4" borderId="4" xfId="2" applyFont="1" applyFill="1" applyBorder="1" applyAlignment="1">
      <alignment horizontal="left"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8" xfId="0" applyFont="1" applyBorder="1" applyAlignment="1">
      <alignment horizontal="center" vertical="center" wrapText="1"/>
    </xf>
    <xf numFmtId="0" fontId="13" fillId="0" borderId="19" xfId="0" applyFont="1" applyBorder="1" applyAlignment="1">
      <alignment horizontal="center" vertical="center" wrapText="1"/>
    </xf>
    <xf numFmtId="0" fontId="6" fillId="4" borderId="8" xfId="2" applyFont="1" applyFill="1" applyBorder="1" applyAlignment="1">
      <alignment horizontal="left" vertical="center" wrapText="1"/>
    </xf>
    <xf numFmtId="0" fontId="6" fillId="4" borderId="10" xfId="2" applyFont="1" applyFill="1" applyBorder="1" applyAlignment="1">
      <alignment horizontal="left" vertical="center" wrapText="1"/>
    </xf>
    <xf numFmtId="0" fontId="6" fillId="4" borderId="19" xfId="2" applyFont="1" applyFill="1" applyBorder="1" applyAlignment="1">
      <alignment horizontal="left"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2" fillId="2" borderId="1" xfId="2" applyFill="1" applyBorder="1" applyAlignment="1">
      <alignment horizontal="center"/>
    </xf>
    <xf numFmtId="0" fontId="13" fillId="0" borderId="1" xfId="2" applyFont="1" applyBorder="1" applyAlignment="1">
      <alignment horizontal="center" vertical="center" wrapText="1"/>
    </xf>
    <xf numFmtId="0" fontId="13" fillId="0" borderId="61" xfId="2" applyFont="1" applyBorder="1" applyAlignment="1">
      <alignment horizontal="center" vertical="center" textRotation="90" wrapText="1"/>
    </xf>
    <xf numFmtId="0" fontId="13" fillId="0" borderId="62"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0" borderId="1" xfId="2" applyFont="1" applyBorder="1" applyAlignment="1">
      <alignment horizontal="center" vertical="center"/>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9" fontId="24" fillId="0" borderId="6" xfId="0" applyNumberFormat="1" applyFont="1" applyBorder="1" applyAlignment="1">
      <alignment horizontal="center" vertical="center" wrapText="1"/>
    </xf>
    <xf numFmtId="9" fontId="24" fillId="0" borderId="4"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36"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9" fontId="22" fillId="0" borderId="37" xfId="0" applyNumberFormat="1" applyFont="1" applyBorder="1" applyAlignment="1">
      <alignment horizontal="center" vertical="center" wrapText="1"/>
    </xf>
    <xf numFmtId="9" fontId="22" fillId="0" borderId="7" xfId="0"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9" fontId="22" fillId="0" borderId="64" xfId="0" applyNumberFormat="1" applyFont="1" applyBorder="1" applyAlignment="1">
      <alignment horizontal="center" vertical="center" wrapText="1"/>
    </xf>
    <xf numFmtId="9" fontId="22" fillId="0" borderId="4" xfId="0" applyNumberFormat="1" applyFont="1" applyBorder="1" applyAlignment="1">
      <alignment horizontal="center" vertical="center" wrapText="1"/>
    </xf>
    <xf numFmtId="9" fontId="24" fillId="0" borderId="25"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9" xfId="0" applyNumberFormat="1" applyFont="1" applyBorder="1" applyAlignment="1">
      <alignment horizontal="center" vertical="center" wrapText="1"/>
    </xf>
    <xf numFmtId="9" fontId="24" fillId="0" borderId="5" xfId="0" applyNumberFormat="1" applyFont="1" applyBorder="1" applyAlignment="1">
      <alignment horizontal="center" vertical="center" wrapText="1"/>
    </xf>
    <xf numFmtId="0" fontId="5" fillId="3" borderId="1" xfId="2" applyFont="1" applyFill="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0" fontId="6" fillId="0" borderId="24" xfId="2" applyFont="1" applyBorder="1" applyAlignment="1">
      <alignment horizontal="center" vertical="center" wrapText="1"/>
    </xf>
    <xf numFmtId="0" fontId="6" fillId="0" borderId="4" xfId="2" applyFont="1" applyBorder="1" applyAlignment="1">
      <alignment horizontal="left"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0" fontId="5" fillId="0" borderId="19" xfId="2" applyFont="1" applyBorder="1" applyAlignment="1">
      <alignment horizontal="center" vertical="center" wrapText="1"/>
    </xf>
    <xf numFmtId="0" fontId="6" fillId="0" borderId="70" xfId="2" applyFont="1" applyBorder="1" applyAlignment="1">
      <alignment horizontal="center" vertical="center" wrapText="1"/>
    </xf>
    <xf numFmtId="0" fontId="6" fillId="0" borderId="5" xfId="2" applyFont="1" applyBorder="1" applyAlignment="1">
      <alignment horizontal="left" vertical="center" wrapText="1"/>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20" xfId="2" applyFont="1" applyBorder="1" applyAlignment="1">
      <alignment horizontal="center" vertical="center" wrapText="1"/>
    </xf>
    <xf numFmtId="9" fontId="35" fillId="0" borderId="1" xfId="2" applyNumberFormat="1" applyFont="1" applyBorder="1" applyAlignment="1">
      <alignment horizontal="center" vertical="center" wrapText="1"/>
    </xf>
    <xf numFmtId="9" fontId="35" fillId="0" borderId="64" xfId="2" applyNumberFormat="1" applyFont="1" applyBorder="1" applyAlignment="1">
      <alignment horizontal="center" vertical="center" wrapText="1"/>
    </xf>
    <xf numFmtId="9" fontId="35" fillId="0" borderId="65" xfId="2" applyNumberFormat="1" applyFont="1" applyBorder="1" applyAlignment="1">
      <alignment horizontal="center" vertical="center" wrapText="1"/>
    </xf>
    <xf numFmtId="9" fontId="35" fillId="0" borderId="11" xfId="2" applyNumberFormat="1" applyFont="1" applyBorder="1" applyAlignment="1">
      <alignment horizontal="center" vertical="center" wrapText="1"/>
    </xf>
    <xf numFmtId="0" fontId="32" fillId="0" borderId="64" xfId="2" applyFont="1" applyBorder="1" applyAlignment="1">
      <alignment horizontal="center" vertical="center" wrapText="1"/>
    </xf>
    <xf numFmtId="0" fontId="32" fillId="0" borderId="42" xfId="2" applyFont="1" applyBorder="1" applyAlignment="1">
      <alignment horizontal="center" vertical="center" wrapText="1"/>
    </xf>
    <xf numFmtId="0" fontId="32" fillId="0" borderId="20"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9" xfId="2" applyFont="1" applyBorder="1" applyAlignment="1">
      <alignment horizontal="center" vertical="center" wrapText="1"/>
    </xf>
    <xf numFmtId="0" fontId="32" fillId="0" borderId="60" xfId="2" applyFont="1" applyBorder="1" applyAlignment="1">
      <alignment horizontal="center" vertical="center" wrapText="1"/>
    </xf>
    <xf numFmtId="9" fontId="24" fillId="0" borderId="33" xfId="0" applyNumberFormat="1" applyFont="1" applyBorder="1" applyAlignment="1">
      <alignment horizontal="center" vertical="center" wrapText="1"/>
    </xf>
    <xf numFmtId="9" fontId="22" fillId="0" borderId="69" xfId="0" applyNumberFormat="1" applyFont="1" applyBorder="1" applyAlignment="1">
      <alignment horizontal="center" vertical="center" wrapText="1"/>
    </xf>
    <xf numFmtId="9" fontId="22" fillId="0" borderId="72" xfId="0" applyNumberFormat="1" applyFont="1" applyBorder="1" applyAlignment="1">
      <alignment horizontal="center" vertical="center" wrapText="1"/>
    </xf>
    <xf numFmtId="9" fontId="24" fillId="0" borderId="39" xfId="0" applyNumberFormat="1" applyFont="1" applyBorder="1" applyAlignment="1">
      <alignment horizontal="center" vertical="center" wrapText="1"/>
    </xf>
    <xf numFmtId="9" fontId="35" fillId="0" borderId="20" xfId="2" applyNumberFormat="1" applyFont="1" applyBorder="1" applyAlignment="1">
      <alignment horizontal="center" vertical="center" wrapText="1"/>
    </xf>
    <xf numFmtId="9" fontId="35" fillId="0" borderId="66" xfId="2" applyNumberFormat="1" applyFont="1" applyBorder="1" applyAlignment="1">
      <alignment horizontal="center" vertical="center" wrapText="1"/>
    </xf>
    <xf numFmtId="9" fontId="35" fillId="0" borderId="60" xfId="2" applyNumberFormat="1" applyFont="1" applyBorder="1" applyAlignment="1">
      <alignment horizontal="center" vertical="center" wrapText="1"/>
    </xf>
    <xf numFmtId="0" fontId="5" fillId="3" borderId="5" xfId="2" applyFont="1" applyFill="1" applyBorder="1" applyAlignment="1">
      <alignment horizontal="center" vertical="center" wrapText="1"/>
    </xf>
    <xf numFmtId="0" fontId="5" fillId="3" borderId="7" xfId="2" applyFont="1" applyFill="1" applyBorder="1" applyAlignment="1">
      <alignment horizontal="center" vertical="center" wrapText="1"/>
    </xf>
    <xf numFmtId="0" fontId="5" fillId="3" borderId="4" xfId="2" applyFont="1" applyFill="1" applyBorder="1" applyAlignment="1">
      <alignment horizontal="center" vertical="center" wrapText="1"/>
    </xf>
    <xf numFmtId="0" fontId="13" fillId="0" borderId="61"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19"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39" xfId="2" applyFont="1" applyBorder="1" applyAlignment="1">
      <alignment horizontal="center" vertical="center" textRotation="90" wrapText="1"/>
    </xf>
    <xf numFmtId="0" fontId="13" fillId="0" borderId="73"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44" fillId="4" borderId="0" xfId="2" applyFont="1" applyFill="1" applyAlignment="1">
      <alignment horizontal="center"/>
    </xf>
    <xf numFmtId="0" fontId="13" fillId="0" borderId="36" xfId="2" applyFont="1" applyBorder="1" applyAlignment="1">
      <alignment horizontal="center" vertical="center" wrapText="1"/>
    </xf>
    <xf numFmtId="0" fontId="13" fillId="0" borderId="31" xfId="2" applyFont="1" applyBorder="1" applyAlignment="1">
      <alignment horizontal="center" vertical="center" wrapText="1"/>
    </xf>
    <xf numFmtId="0" fontId="13" fillId="0" borderId="32" xfId="2" applyFont="1" applyBorder="1" applyAlignment="1">
      <alignment horizontal="center" vertical="center" wrapText="1"/>
    </xf>
    <xf numFmtId="0" fontId="13" fillId="2" borderId="18" xfId="2" applyFont="1" applyFill="1" applyBorder="1" applyAlignment="1">
      <alignment horizontal="center" vertical="center"/>
    </xf>
    <xf numFmtId="0" fontId="13" fillId="2" borderId="17" xfId="2" applyFont="1" applyFill="1" applyBorder="1" applyAlignment="1">
      <alignment horizontal="center" vertical="center"/>
    </xf>
    <xf numFmtId="0" fontId="13" fillId="2" borderId="16" xfId="2" applyFont="1" applyFill="1" applyBorder="1" applyAlignment="1">
      <alignment horizontal="center" vertical="center"/>
    </xf>
    <xf numFmtId="0" fontId="13" fillId="0" borderId="8" xfId="2" applyFont="1" applyBorder="1" applyAlignment="1">
      <alignment horizontal="center" vertical="center" textRotation="90" wrapText="1"/>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7" fillId="4" borderId="21" xfId="0" applyFont="1" applyFill="1" applyBorder="1" applyAlignment="1">
      <alignment horizontal="center" vertical="center"/>
    </xf>
    <xf numFmtId="0" fontId="17" fillId="4" borderId="22" xfId="0" applyFont="1" applyFill="1" applyBorder="1" applyAlignment="1">
      <alignment horizontal="center" vertical="center"/>
    </xf>
    <xf numFmtId="0" fontId="17"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0" fontId="40" fillId="17" borderId="67" xfId="0" applyFont="1" applyFill="1" applyBorder="1" applyAlignment="1">
      <alignment horizontal="center" vertical="center" wrapText="1"/>
    </xf>
    <xf numFmtId="0" fontId="40" fillId="17" borderId="68" xfId="0" applyFont="1" applyFill="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4" xfId="0" applyFont="1" applyBorder="1" applyAlignment="1">
      <alignment horizontal="center" vertical="center" wrapText="1"/>
    </xf>
    <xf numFmtId="0" fontId="24" fillId="0" borderId="1" xfId="0" applyFont="1" applyBorder="1" applyAlignment="1">
      <alignment horizontal="center" wrapText="1"/>
    </xf>
    <xf numFmtId="0" fontId="24" fillId="0" borderId="9" xfId="0" applyFont="1" applyBorder="1" applyAlignment="1">
      <alignment horizontal="center" wrapText="1"/>
    </xf>
    <xf numFmtId="0" fontId="22" fillId="0" borderId="0" xfId="0" applyFont="1" applyAlignment="1">
      <alignment horizontal="center" wrapText="1"/>
    </xf>
    <xf numFmtId="0" fontId="38" fillId="16" borderId="5" xfId="0" applyFont="1" applyFill="1" applyBorder="1" applyAlignment="1">
      <alignment horizontal="center" vertical="center" wrapText="1"/>
    </xf>
    <xf numFmtId="0" fontId="38" fillId="16" borderId="7" xfId="0" applyFont="1" applyFill="1" applyBorder="1" applyAlignment="1">
      <alignment horizontal="center" vertical="center" wrapText="1"/>
    </xf>
    <xf numFmtId="0" fontId="38" fillId="16" borderId="4" xfId="0" applyFont="1" applyFill="1" applyBorder="1" applyAlignment="1">
      <alignment horizontal="center" vertical="center" wrapText="1"/>
    </xf>
    <xf numFmtId="14" fontId="3" fillId="2" borderId="1" xfId="2" applyNumberFormat="1" applyFont="1" applyFill="1" applyBorder="1" applyAlignment="1" applyProtection="1">
      <alignment horizontal="right"/>
      <protection locked="0"/>
    </xf>
    <xf numFmtId="0" fontId="14" fillId="0" borderId="1" xfId="0" applyFont="1" applyBorder="1" applyAlignment="1" applyProtection="1">
      <alignment horizontal="left" wrapText="1"/>
      <protection locked="0"/>
    </xf>
    <xf numFmtId="0" fontId="8" fillId="5" borderId="1" xfId="0" applyFont="1" applyFill="1" applyBorder="1" applyAlignment="1">
      <alignment horizontal="center" vertical="center"/>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center" wrapText="1"/>
      <protection locked="0"/>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123">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0</xdr:row>
      <xdr:rowOff>52918</xdr:rowOff>
    </xdr:from>
    <xdr:to>
      <xdr:col>1</xdr:col>
      <xdr:colOff>1354667</xdr:colOff>
      <xdr:row>2</xdr:row>
      <xdr:rowOff>285751</xdr:rowOff>
    </xdr:to>
    <xdr:pic>
      <xdr:nvPicPr>
        <xdr:cNvPr id="2" name="Imagen 1" descr="escudo negro">
          <a:extLst>
            <a:ext uri="{FF2B5EF4-FFF2-40B4-BE49-F238E27FC236}">
              <a16:creationId xmlns:a16="http://schemas.microsoft.com/office/drawing/2014/main" id="{26FFE079-0670-4987-A7CA-2C672D06BC64}"/>
            </a:ext>
          </a:extLst>
        </xdr:cNvPr>
        <xdr:cNvPicPr/>
      </xdr:nvPicPr>
      <xdr:blipFill>
        <a:blip xmlns:r="http://schemas.openxmlformats.org/officeDocument/2006/relationships" r:embed="rId1"/>
        <a:stretch/>
      </xdr:blipFill>
      <xdr:spPr>
        <a:xfrm>
          <a:off x="444500" y="52918"/>
          <a:ext cx="1100667" cy="92075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41460</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13</xdr:row>
      <xdr:rowOff>456703</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12</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47</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53</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59</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65</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71</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83</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89</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95</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101</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107</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119</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1228725</xdr:colOff>
      <xdr:row>18</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7649825" y="12001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24</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30</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36</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40</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42</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48</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54</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60</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66</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72</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78</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84</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90</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96</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102</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106</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108</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112</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114</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118</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120</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124</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126</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41459</xdr:rowOff>
    </xdr:to>
    <xdr:sp macro="" textlink="">
      <xdr:nvSpPr>
        <xdr:cNvPr id="2" name="Text Box 15">
          <a:extLst>
            <a:ext uri="{FF2B5EF4-FFF2-40B4-BE49-F238E27FC236}">
              <a16:creationId xmlns:a16="http://schemas.microsoft.com/office/drawing/2014/main" id="{DDC9161A-3AF4-446A-A2BA-ECF150A43AA8}"/>
            </a:ext>
          </a:extLst>
        </xdr:cNvPr>
        <xdr:cNvSpPr txBox="1">
          <a:spLocks noChangeArrowheads="1"/>
        </xdr:cNvSpPr>
      </xdr:nvSpPr>
      <xdr:spPr bwMode="auto">
        <a:xfrm>
          <a:off x="4743450" y="52539900"/>
          <a:ext cx="90438" cy="9463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3" name="Text Box 16">
          <a:extLst>
            <a:ext uri="{FF2B5EF4-FFF2-40B4-BE49-F238E27FC236}">
              <a16:creationId xmlns:a16="http://schemas.microsoft.com/office/drawing/2014/main" id="{55A08D92-8BBB-47E2-9FF2-1409A899A619}"/>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4" name="Text Box 17">
          <a:extLst>
            <a:ext uri="{FF2B5EF4-FFF2-40B4-BE49-F238E27FC236}">
              <a16:creationId xmlns:a16="http://schemas.microsoft.com/office/drawing/2014/main" id="{791CE3F0-98AE-4388-B867-50A0A80BDE3D}"/>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5" name="Text Box 18">
          <a:extLst>
            <a:ext uri="{FF2B5EF4-FFF2-40B4-BE49-F238E27FC236}">
              <a16:creationId xmlns:a16="http://schemas.microsoft.com/office/drawing/2014/main" id="{3E89A400-8DC8-4891-BD51-CB059FFA673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 name="Text Box 19">
          <a:extLst>
            <a:ext uri="{FF2B5EF4-FFF2-40B4-BE49-F238E27FC236}">
              <a16:creationId xmlns:a16="http://schemas.microsoft.com/office/drawing/2014/main" id="{7AB6D175-B80F-45CC-B8B8-21AEBED0106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89310</xdr:rowOff>
    </xdr:to>
    <xdr:sp macro="" textlink="">
      <xdr:nvSpPr>
        <xdr:cNvPr id="7" name="Text Box 15">
          <a:extLst>
            <a:ext uri="{FF2B5EF4-FFF2-40B4-BE49-F238E27FC236}">
              <a16:creationId xmlns:a16="http://schemas.microsoft.com/office/drawing/2014/main" id="{0851F71F-AF4D-4C13-B2FA-AE1A16342881}"/>
            </a:ext>
          </a:extLst>
        </xdr:cNvPr>
        <xdr:cNvSpPr txBox="1">
          <a:spLocks noChangeArrowheads="1"/>
        </xdr:cNvSpPr>
      </xdr:nvSpPr>
      <xdr:spPr bwMode="auto">
        <a:xfrm>
          <a:off x="4743450" y="10191750"/>
          <a:ext cx="95250" cy="4607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8" name="Text Box 15">
          <a:extLst>
            <a:ext uri="{FF2B5EF4-FFF2-40B4-BE49-F238E27FC236}">
              <a16:creationId xmlns:a16="http://schemas.microsoft.com/office/drawing/2014/main" id="{0463A448-C2AC-440F-ADF9-497E2B77A0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 name="Text Box 15">
          <a:extLst>
            <a:ext uri="{FF2B5EF4-FFF2-40B4-BE49-F238E27FC236}">
              <a16:creationId xmlns:a16="http://schemas.microsoft.com/office/drawing/2014/main" id="{AAFE73DD-4EDD-4504-974A-09D76E62D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 name="Text Box 15">
          <a:extLst>
            <a:ext uri="{FF2B5EF4-FFF2-40B4-BE49-F238E27FC236}">
              <a16:creationId xmlns:a16="http://schemas.microsoft.com/office/drawing/2014/main" id="{114F2D80-A980-434F-A6F5-7FE7AE9B97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4C136D3D-D01C-4137-8285-712E07B883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CFDA76B2-5C9F-442B-A229-5C5771935C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35B8D14-AB3B-4440-9639-C878AE09E0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F1C7FA9B-F443-429B-A20F-AEB211BAE49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2540CB19-798E-42E9-8337-F5448E088B9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D9EC1288-F87C-4683-AA3E-48DF01F1BF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9D91250E-46F3-4263-9EA0-4B1AEC6CFA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8D06141E-D855-4524-AC0B-A9A95138D50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42F5ACD3-80AE-464D-A621-E4BD51BF71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FFA5A961-FEDF-4957-9B16-30E1416099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95A9FDD3-9E6A-404B-8678-D71B10C2D5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2" name="Text Box 16">
          <a:extLst>
            <a:ext uri="{FF2B5EF4-FFF2-40B4-BE49-F238E27FC236}">
              <a16:creationId xmlns:a16="http://schemas.microsoft.com/office/drawing/2014/main" id="{CF64D70D-CAB8-4AF3-8A83-6D3891C90D7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3" name="Text Box 17">
          <a:extLst>
            <a:ext uri="{FF2B5EF4-FFF2-40B4-BE49-F238E27FC236}">
              <a16:creationId xmlns:a16="http://schemas.microsoft.com/office/drawing/2014/main" id="{39C13B31-7CA2-4835-8B2D-3FEDFF8126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4" name="Text Box 18">
          <a:extLst>
            <a:ext uri="{FF2B5EF4-FFF2-40B4-BE49-F238E27FC236}">
              <a16:creationId xmlns:a16="http://schemas.microsoft.com/office/drawing/2014/main" id="{903E0EDB-35C7-4191-9AEE-E9CFBA50607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5" name="Text Box 19">
          <a:extLst>
            <a:ext uri="{FF2B5EF4-FFF2-40B4-BE49-F238E27FC236}">
              <a16:creationId xmlns:a16="http://schemas.microsoft.com/office/drawing/2014/main" id="{8B384244-85B5-4F76-B18F-38033151A9F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26" name="Text Box 15">
          <a:extLst>
            <a:ext uri="{FF2B5EF4-FFF2-40B4-BE49-F238E27FC236}">
              <a16:creationId xmlns:a16="http://schemas.microsoft.com/office/drawing/2014/main" id="{255373E3-8686-409F-B6CC-5DA27E71F77A}"/>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6">
          <a:extLst>
            <a:ext uri="{FF2B5EF4-FFF2-40B4-BE49-F238E27FC236}">
              <a16:creationId xmlns:a16="http://schemas.microsoft.com/office/drawing/2014/main" id="{124038C0-7F24-4DE7-8CFB-D3D8AE123FC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7">
          <a:extLst>
            <a:ext uri="{FF2B5EF4-FFF2-40B4-BE49-F238E27FC236}">
              <a16:creationId xmlns:a16="http://schemas.microsoft.com/office/drawing/2014/main" id="{027F0FB2-1ED9-4254-B0DB-4D6DA637D32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8">
          <a:extLst>
            <a:ext uri="{FF2B5EF4-FFF2-40B4-BE49-F238E27FC236}">
              <a16:creationId xmlns:a16="http://schemas.microsoft.com/office/drawing/2014/main" id="{795402CC-D01A-4FF4-A6CA-DCE0400DE21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0" name="Text Box 19">
          <a:extLst>
            <a:ext uri="{FF2B5EF4-FFF2-40B4-BE49-F238E27FC236}">
              <a16:creationId xmlns:a16="http://schemas.microsoft.com/office/drawing/2014/main" id="{84E4837D-71B4-49FA-8FDC-2F86B5B160D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 name="Text Box 15">
          <a:extLst>
            <a:ext uri="{FF2B5EF4-FFF2-40B4-BE49-F238E27FC236}">
              <a16:creationId xmlns:a16="http://schemas.microsoft.com/office/drawing/2014/main" id="{97DB649B-72B6-41F4-AD81-5A60C4D63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2" name="Text Box 16">
          <a:extLst>
            <a:ext uri="{FF2B5EF4-FFF2-40B4-BE49-F238E27FC236}">
              <a16:creationId xmlns:a16="http://schemas.microsoft.com/office/drawing/2014/main" id="{D1F83E3E-8A60-4BD4-A84E-859E5CE202A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3" name="Text Box 17">
          <a:extLst>
            <a:ext uri="{FF2B5EF4-FFF2-40B4-BE49-F238E27FC236}">
              <a16:creationId xmlns:a16="http://schemas.microsoft.com/office/drawing/2014/main" id="{8E03A739-8A05-43A7-A8BD-70C5E1C32D9E}"/>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4" name="Text Box 18">
          <a:extLst>
            <a:ext uri="{FF2B5EF4-FFF2-40B4-BE49-F238E27FC236}">
              <a16:creationId xmlns:a16="http://schemas.microsoft.com/office/drawing/2014/main" id="{2A2509E0-429F-4E2A-85B3-745BAFBB2B29}"/>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5" name="Text Box 19">
          <a:extLst>
            <a:ext uri="{FF2B5EF4-FFF2-40B4-BE49-F238E27FC236}">
              <a16:creationId xmlns:a16="http://schemas.microsoft.com/office/drawing/2014/main" id="{04FA4955-D5B1-4E1E-A4CA-8E98A141D0E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442269"/>
    <xdr:sp macro="" textlink="">
      <xdr:nvSpPr>
        <xdr:cNvPr id="36" name="Text Box 15">
          <a:extLst>
            <a:ext uri="{FF2B5EF4-FFF2-40B4-BE49-F238E27FC236}">
              <a16:creationId xmlns:a16="http://schemas.microsoft.com/office/drawing/2014/main" id="{F6910A1D-5846-4E22-9F81-1F8756457C96}"/>
            </a:ext>
          </a:extLst>
        </xdr:cNvPr>
        <xdr:cNvSpPr txBox="1">
          <a:spLocks noChangeArrowheads="1"/>
        </xdr:cNvSpPr>
      </xdr:nvSpPr>
      <xdr:spPr bwMode="auto">
        <a:xfrm>
          <a:off x="14363700" y="10191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 name="Text Box 15">
          <a:extLst>
            <a:ext uri="{FF2B5EF4-FFF2-40B4-BE49-F238E27FC236}">
              <a16:creationId xmlns:a16="http://schemas.microsoft.com/office/drawing/2014/main" id="{B094CE39-A5BE-4B33-97B8-78BAAB746DE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 name="Text Box 15">
          <a:extLst>
            <a:ext uri="{FF2B5EF4-FFF2-40B4-BE49-F238E27FC236}">
              <a16:creationId xmlns:a16="http://schemas.microsoft.com/office/drawing/2014/main" id="{90639CAB-9CA5-4DF4-B803-8EE300C481E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 name="Text Box 15">
          <a:extLst>
            <a:ext uri="{FF2B5EF4-FFF2-40B4-BE49-F238E27FC236}">
              <a16:creationId xmlns:a16="http://schemas.microsoft.com/office/drawing/2014/main" id="{439E7935-6D89-4C3B-AE55-9594590761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 name="Text Box 15">
          <a:extLst>
            <a:ext uri="{FF2B5EF4-FFF2-40B4-BE49-F238E27FC236}">
              <a16:creationId xmlns:a16="http://schemas.microsoft.com/office/drawing/2014/main" id="{BCFC5CCD-8162-4A04-9CC0-FA981512C29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 name="Text Box 15">
          <a:extLst>
            <a:ext uri="{FF2B5EF4-FFF2-40B4-BE49-F238E27FC236}">
              <a16:creationId xmlns:a16="http://schemas.microsoft.com/office/drawing/2014/main" id="{BDC36900-5F3A-4DB2-A457-607A6978B5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 name="Text Box 15">
          <a:extLst>
            <a:ext uri="{FF2B5EF4-FFF2-40B4-BE49-F238E27FC236}">
              <a16:creationId xmlns:a16="http://schemas.microsoft.com/office/drawing/2014/main" id="{92E2112B-130B-4799-89A6-57B41F4BBA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 name="Text Box 15">
          <a:extLst>
            <a:ext uri="{FF2B5EF4-FFF2-40B4-BE49-F238E27FC236}">
              <a16:creationId xmlns:a16="http://schemas.microsoft.com/office/drawing/2014/main" id="{1508E5DD-EEDE-4DED-9C1D-6C0762A0A3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 name="Text Box 15">
          <a:extLst>
            <a:ext uri="{FF2B5EF4-FFF2-40B4-BE49-F238E27FC236}">
              <a16:creationId xmlns:a16="http://schemas.microsoft.com/office/drawing/2014/main" id="{8D373BAE-C64C-45DB-8079-F79EC713F8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 name="Text Box 15">
          <a:extLst>
            <a:ext uri="{FF2B5EF4-FFF2-40B4-BE49-F238E27FC236}">
              <a16:creationId xmlns:a16="http://schemas.microsoft.com/office/drawing/2014/main" id="{CDBC51D1-36EB-4206-BB46-10A12262E8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 name="Text Box 15">
          <a:extLst>
            <a:ext uri="{FF2B5EF4-FFF2-40B4-BE49-F238E27FC236}">
              <a16:creationId xmlns:a16="http://schemas.microsoft.com/office/drawing/2014/main" id="{E79C3140-52D0-493E-8967-35CF795D87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 name="Text Box 15">
          <a:extLst>
            <a:ext uri="{FF2B5EF4-FFF2-40B4-BE49-F238E27FC236}">
              <a16:creationId xmlns:a16="http://schemas.microsoft.com/office/drawing/2014/main" id="{72250FE5-4F01-4C22-B8C8-6A63F44835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 name="Text Box 15">
          <a:extLst>
            <a:ext uri="{FF2B5EF4-FFF2-40B4-BE49-F238E27FC236}">
              <a16:creationId xmlns:a16="http://schemas.microsoft.com/office/drawing/2014/main" id="{A724615F-C737-4B15-9F65-B39F486161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 name="Text Box 15">
          <a:extLst>
            <a:ext uri="{FF2B5EF4-FFF2-40B4-BE49-F238E27FC236}">
              <a16:creationId xmlns:a16="http://schemas.microsoft.com/office/drawing/2014/main" id="{E26D3502-1AAC-40E7-ABA2-538520D58D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 name="Text Box 15">
          <a:extLst>
            <a:ext uri="{FF2B5EF4-FFF2-40B4-BE49-F238E27FC236}">
              <a16:creationId xmlns:a16="http://schemas.microsoft.com/office/drawing/2014/main" id="{24E69A54-097D-4633-8440-52B80B312C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1" name="Text Box 16">
          <a:extLst>
            <a:ext uri="{FF2B5EF4-FFF2-40B4-BE49-F238E27FC236}">
              <a16:creationId xmlns:a16="http://schemas.microsoft.com/office/drawing/2014/main" id="{376E7753-740D-48F7-A97D-C5C7E2BC1D2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2" name="Text Box 17">
          <a:extLst>
            <a:ext uri="{FF2B5EF4-FFF2-40B4-BE49-F238E27FC236}">
              <a16:creationId xmlns:a16="http://schemas.microsoft.com/office/drawing/2014/main" id="{3BD7D891-E51B-427D-872D-0B84D1C618B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3" name="Text Box 18">
          <a:extLst>
            <a:ext uri="{FF2B5EF4-FFF2-40B4-BE49-F238E27FC236}">
              <a16:creationId xmlns:a16="http://schemas.microsoft.com/office/drawing/2014/main" id="{B3686335-C358-4E51-9EF6-86200907DD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4" name="Text Box 19">
          <a:extLst>
            <a:ext uri="{FF2B5EF4-FFF2-40B4-BE49-F238E27FC236}">
              <a16:creationId xmlns:a16="http://schemas.microsoft.com/office/drawing/2014/main" id="{A2F95E67-DE04-4B3D-BE8C-8383D9C8EC6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 name="Text Box 15">
          <a:extLst>
            <a:ext uri="{FF2B5EF4-FFF2-40B4-BE49-F238E27FC236}">
              <a16:creationId xmlns:a16="http://schemas.microsoft.com/office/drawing/2014/main" id="{BAD4EAB8-6DD0-40C6-97A1-E8C28099214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6" name="Text Box 16">
          <a:extLst>
            <a:ext uri="{FF2B5EF4-FFF2-40B4-BE49-F238E27FC236}">
              <a16:creationId xmlns:a16="http://schemas.microsoft.com/office/drawing/2014/main" id="{BDB4F719-437A-45B6-A089-C804650BD5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7" name="Text Box 17">
          <a:extLst>
            <a:ext uri="{FF2B5EF4-FFF2-40B4-BE49-F238E27FC236}">
              <a16:creationId xmlns:a16="http://schemas.microsoft.com/office/drawing/2014/main" id="{FDA7657B-642B-41C7-B990-8A9A205F0E8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8" name="Text Box 18">
          <a:extLst>
            <a:ext uri="{FF2B5EF4-FFF2-40B4-BE49-F238E27FC236}">
              <a16:creationId xmlns:a16="http://schemas.microsoft.com/office/drawing/2014/main" id="{3E231E89-F57D-484F-91C7-493F8EB89A6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9" name="Text Box 19">
          <a:extLst>
            <a:ext uri="{FF2B5EF4-FFF2-40B4-BE49-F238E27FC236}">
              <a16:creationId xmlns:a16="http://schemas.microsoft.com/office/drawing/2014/main" id="{46FBD403-0417-4818-97BB-65BC71E4D7A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 name="Text Box 15">
          <a:extLst>
            <a:ext uri="{FF2B5EF4-FFF2-40B4-BE49-F238E27FC236}">
              <a16:creationId xmlns:a16="http://schemas.microsoft.com/office/drawing/2014/main" id="{50BB9EA0-672D-4277-B89A-61F528218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1" name="Text Box 16">
          <a:extLst>
            <a:ext uri="{FF2B5EF4-FFF2-40B4-BE49-F238E27FC236}">
              <a16:creationId xmlns:a16="http://schemas.microsoft.com/office/drawing/2014/main" id="{AFF2BDF4-77C5-4A83-9591-DCB0995CF17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2" name="Text Box 17">
          <a:extLst>
            <a:ext uri="{FF2B5EF4-FFF2-40B4-BE49-F238E27FC236}">
              <a16:creationId xmlns:a16="http://schemas.microsoft.com/office/drawing/2014/main" id="{AC5FBE28-2B79-4E04-A7C4-6814EFEA31E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3" name="Text Box 18">
          <a:extLst>
            <a:ext uri="{FF2B5EF4-FFF2-40B4-BE49-F238E27FC236}">
              <a16:creationId xmlns:a16="http://schemas.microsoft.com/office/drawing/2014/main" id="{B1FDC574-0C57-400A-969E-44BDDFD28E7C}"/>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4" name="Text Box 19">
          <a:extLst>
            <a:ext uri="{FF2B5EF4-FFF2-40B4-BE49-F238E27FC236}">
              <a16:creationId xmlns:a16="http://schemas.microsoft.com/office/drawing/2014/main" id="{E21735AD-ADD9-4AE0-B857-8AD463BAA64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5" name="Text Box 15">
          <a:extLst>
            <a:ext uri="{FF2B5EF4-FFF2-40B4-BE49-F238E27FC236}">
              <a16:creationId xmlns:a16="http://schemas.microsoft.com/office/drawing/2014/main" id="{98E67ED9-6346-4DB6-812D-2622AA615B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6" name="Text Box 15">
          <a:extLst>
            <a:ext uri="{FF2B5EF4-FFF2-40B4-BE49-F238E27FC236}">
              <a16:creationId xmlns:a16="http://schemas.microsoft.com/office/drawing/2014/main" id="{BD27C334-DBA0-4F6C-93A3-340FC53680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7" name="Text Box 15">
          <a:extLst>
            <a:ext uri="{FF2B5EF4-FFF2-40B4-BE49-F238E27FC236}">
              <a16:creationId xmlns:a16="http://schemas.microsoft.com/office/drawing/2014/main" id="{26D4510E-4DE1-4BE7-B363-56CFF6CE8DF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8" name="Text Box 15">
          <a:extLst>
            <a:ext uri="{FF2B5EF4-FFF2-40B4-BE49-F238E27FC236}">
              <a16:creationId xmlns:a16="http://schemas.microsoft.com/office/drawing/2014/main" id="{81C00C36-8297-4308-B5AC-72BDA2E16ED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9" name="Text Box 15">
          <a:extLst>
            <a:ext uri="{FF2B5EF4-FFF2-40B4-BE49-F238E27FC236}">
              <a16:creationId xmlns:a16="http://schemas.microsoft.com/office/drawing/2014/main" id="{21D2C857-970D-4A97-91AE-A9142EA89F7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0" name="Text Box 15">
          <a:extLst>
            <a:ext uri="{FF2B5EF4-FFF2-40B4-BE49-F238E27FC236}">
              <a16:creationId xmlns:a16="http://schemas.microsoft.com/office/drawing/2014/main" id="{AE151AE6-06B9-4623-B897-DCD9A828717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1" name="Text Box 15">
          <a:extLst>
            <a:ext uri="{FF2B5EF4-FFF2-40B4-BE49-F238E27FC236}">
              <a16:creationId xmlns:a16="http://schemas.microsoft.com/office/drawing/2014/main" id="{CD9A988F-8955-4649-9C3A-DD4AFD38316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2" name="Text Box 15">
          <a:extLst>
            <a:ext uri="{FF2B5EF4-FFF2-40B4-BE49-F238E27FC236}">
              <a16:creationId xmlns:a16="http://schemas.microsoft.com/office/drawing/2014/main" id="{D9FE3F0D-E1B6-415D-B79A-55FC139A09AC}"/>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3" name="Text Box 15">
          <a:extLst>
            <a:ext uri="{FF2B5EF4-FFF2-40B4-BE49-F238E27FC236}">
              <a16:creationId xmlns:a16="http://schemas.microsoft.com/office/drawing/2014/main" id="{3FB26C19-4D82-47BF-A251-19CC3E98E18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4" name="Text Box 15">
          <a:extLst>
            <a:ext uri="{FF2B5EF4-FFF2-40B4-BE49-F238E27FC236}">
              <a16:creationId xmlns:a16="http://schemas.microsoft.com/office/drawing/2014/main" id="{1EBFAA6A-47DF-490A-9CA4-654974D0D547}"/>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37AA66EF-D489-42BF-9AC1-33042EE84DA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8E680564-3348-431F-8ED9-1466E8BFD6E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55E50FD7-7A78-4948-BEA4-6694FC45AB6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EE0799A2-EB88-4B2A-98E9-2C7CABF6D5A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79" name="Text Box 16">
          <a:extLst>
            <a:ext uri="{FF2B5EF4-FFF2-40B4-BE49-F238E27FC236}">
              <a16:creationId xmlns:a16="http://schemas.microsoft.com/office/drawing/2014/main" id="{609C4E5D-432E-4308-8651-5F277ED9836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0" name="Text Box 17">
          <a:extLst>
            <a:ext uri="{FF2B5EF4-FFF2-40B4-BE49-F238E27FC236}">
              <a16:creationId xmlns:a16="http://schemas.microsoft.com/office/drawing/2014/main" id="{0AAE668B-8FD5-4DA1-8A3B-272A02F59EE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1" name="Text Box 18">
          <a:extLst>
            <a:ext uri="{FF2B5EF4-FFF2-40B4-BE49-F238E27FC236}">
              <a16:creationId xmlns:a16="http://schemas.microsoft.com/office/drawing/2014/main" id="{ED1C94BE-452C-4CC0-9C1B-FF1B3A66C72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2" name="Text Box 19">
          <a:extLst>
            <a:ext uri="{FF2B5EF4-FFF2-40B4-BE49-F238E27FC236}">
              <a16:creationId xmlns:a16="http://schemas.microsoft.com/office/drawing/2014/main" id="{35E4538B-D15F-43A4-B40C-30309A3E82E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20B7BB34-7C07-4111-999F-A18BEBAAA3E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4" name="Text Box 16">
          <a:extLst>
            <a:ext uri="{FF2B5EF4-FFF2-40B4-BE49-F238E27FC236}">
              <a16:creationId xmlns:a16="http://schemas.microsoft.com/office/drawing/2014/main" id="{5DA473D8-5115-480B-9903-6E51A1C4B34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5" name="Text Box 17">
          <a:extLst>
            <a:ext uri="{FF2B5EF4-FFF2-40B4-BE49-F238E27FC236}">
              <a16:creationId xmlns:a16="http://schemas.microsoft.com/office/drawing/2014/main" id="{809448D1-4D3D-4C52-A418-57FA07A4613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6" name="Text Box 18">
          <a:extLst>
            <a:ext uri="{FF2B5EF4-FFF2-40B4-BE49-F238E27FC236}">
              <a16:creationId xmlns:a16="http://schemas.microsoft.com/office/drawing/2014/main" id="{E01AE411-1955-4D98-8157-9CB0EAF9CDE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7" name="Text Box 19">
          <a:extLst>
            <a:ext uri="{FF2B5EF4-FFF2-40B4-BE49-F238E27FC236}">
              <a16:creationId xmlns:a16="http://schemas.microsoft.com/office/drawing/2014/main" id="{C5BC6EE6-185E-4742-8E21-1BDB08D0E17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C2C859DF-B219-4173-AC73-8CDC03D2DBDF}"/>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9" name="Text Box 15">
          <a:extLst>
            <a:ext uri="{FF2B5EF4-FFF2-40B4-BE49-F238E27FC236}">
              <a16:creationId xmlns:a16="http://schemas.microsoft.com/office/drawing/2014/main" id="{380F4A7E-B76E-4DD3-B63A-EFF905C3AE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0" name="Text Box 15">
          <a:extLst>
            <a:ext uri="{FF2B5EF4-FFF2-40B4-BE49-F238E27FC236}">
              <a16:creationId xmlns:a16="http://schemas.microsoft.com/office/drawing/2014/main" id="{F92B73E4-C984-4D51-A726-981A9DBFF7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1" name="Text Box 15">
          <a:extLst>
            <a:ext uri="{FF2B5EF4-FFF2-40B4-BE49-F238E27FC236}">
              <a16:creationId xmlns:a16="http://schemas.microsoft.com/office/drawing/2014/main" id="{F3EF9A19-858A-4D0C-B171-3D72EC0B15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2" name="Text Box 15">
          <a:extLst>
            <a:ext uri="{FF2B5EF4-FFF2-40B4-BE49-F238E27FC236}">
              <a16:creationId xmlns:a16="http://schemas.microsoft.com/office/drawing/2014/main" id="{BDF7A0A6-29A2-41C7-8C69-F5DEB1E8C8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BF653774-42A1-41C2-991F-0C3DFBF77FD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4" name="Text Box 15">
          <a:extLst>
            <a:ext uri="{FF2B5EF4-FFF2-40B4-BE49-F238E27FC236}">
              <a16:creationId xmlns:a16="http://schemas.microsoft.com/office/drawing/2014/main" id="{C809FFC6-5CC2-45A5-8137-31DF102FAC14}"/>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5" name="Text Box 15">
          <a:extLst>
            <a:ext uri="{FF2B5EF4-FFF2-40B4-BE49-F238E27FC236}">
              <a16:creationId xmlns:a16="http://schemas.microsoft.com/office/drawing/2014/main" id="{09066077-89B9-4D73-9972-6A829E68C4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6" name="Text Box 15">
          <a:extLst>
            <a:ext uri="{FF2B5EF4-FFF2-40B4-BE49-F238E27FC236}">
              <a16:creationId xmlns:a16="http://schemas.microsoft.com/office/drawing/2014/main" id="{2A560EF0-B2CD-4E43-A1B2-0AEFAAE3B1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7" name="Text Box 15">
          <a:extLst>
            <a:ext uri="{FF2B5EF4-FFF2-40B4-BE49-F238E27FC236}">
              <a16:creationId xmlns:a16="http://schemas.microsoft.com/office/drawing/2014/main" id="{AC0AB7B3-3402-40F5-A34D-7485169E2E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8" name="Text Box 15">
          <a:extLst>
            <a:ext uri="{FF2B5EF4-FFF2-40B4-BE49-F238E27FC236}">
              <a16:creationId xmlns:a16="http://schemas.microsoft.com/office/drawing/2014/main" id="{83D6C010-295A-46AF-9F2C-2BBD44AB54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8E71C4BB-D8A4-46C2-A688-A42A6A922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120DB60C-82D7-41D9-A0A0-BAFC71E140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1" name="Text Box 15">
          <a:extLst>
            <a:ext uri="{FF2B5EF4-FFF2-40B4-BE49-F238E27FC236}">
              <a16:creationId xmlns:a16="http://schemas.microsoft.com/office/drawing/2014/main" id="{895B50AD-1660-4DB6-A13A-77D1F4424F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2" name="Text Box 15">
          <a:extLst>
            <a:ext uri="{FF2B5EF4-FFF2-40B4-BE49-F238E27FC236}">
              <a16:creationId xmlns:a16="http://schemas.microsoft.com/office/drawing/2014/main" id="{E159ED72-9D69-41AA-84A6-12C00BE0AB6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3" name="Text Box 15">
          <a:extLst>
            <a:ext uri="{FF2B5EF4-FFF2-40B4-BE49-F238E27FC236}">
              <a16:creationId xmlns:a16="http://schemas.microsoft.com/office/drawing/2014/main" id="{A7888A60-61F7-4E70-976F-BD5B406B06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4" name="Text Box 15">
          <a:extLst>
            <a:ext uri="{FF2B5EF4-FFF2-40B4-BE49-F238E27FC236}">
              <a16:creationId xmlns:a16="http://schemas.microsoft.com/office/drawing/2014/main" id="{2DC0EE31-1B0A-4B59-94B1-02221B7F11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5" name="Text Box 15">
          <a:extLst>
            <a:ext uri="{FF2B5EF4-FFF2-40B4-BE49-F238E27FC236}">
              <a16:creationId xmlns:a16="http://schemas.microsoft.com/office/drawing/2014/main" id="{9D1757AE-B24B-4C8E-BD46-D88EFDD202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6" name="Text Box 15">
          <a:extLst>
            <a:ext uri="{FF2B5EF4-FFF2-40B4-BE49-F238E27FC236}">
              <a16:creationId xmlns:a16="http://schemas.microsoft.com/office/drawing/2014/main" id="{99261494-C2DD-413F-A408-6B655A0558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7" name="Text Box 15">
          <a:extLst>
            <a:ext uri="{FF2B5EF4-FFF2-40B4-BE49-F238E27FC236}">
              <a16:creationId xmlns:a16="http://schemas.microsoft.com/office/drawing/2014/main" id="{460B3C67-AA0E-44ED-8846-DC5D59DB69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8" name="Text Box 15">
          <a:extLst>
            <a:ext uri="{FF2B5EF4-FFF2-40B4-BE49-F238E27FC236}">
              <a16:creationId xmlns:a16="http://schemas.microsoft.com/office/drawing/2014/main" id="{D2AF4C85-DA34-40C7-9F23-4D75578BE5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60E5DC58-62CA-403E-B90B-6F54A0739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DF47455E-6B79-4873-AEF2-F57AF334F68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1" name="Text Box 15">
          <a:extLst>
            <a:ext uri="{FF2B5EF4-FFF2-40B4-BE49-F238E27FC236}">
              <a16:creationId xmlns:a16="http://schemas.microsoft.com/office/drawing/2014/main" id="{D9397B0F-E930-4C41-BFA8-1DC97EAC37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2" name="Text Box 15">
          <a:extLst>
            <a:ext uri="{FF2B5EF4-FFF2-40B4-BE49-F238E27FC236}">
              <a16:creationId xmlns:a16="http://schemas.microsoft.com/office/drawing/2014/main" id="{4549D492-E977-47E8-9C9F-73E7CA0C9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3" name="Text Box 15">
          <a:extLst>
            <a:ext uri="{FF2B5EF4-FFF2-40B4-BE49-F238E27FC236}">
              <a16:creationId xmlns:a16="http://schemas.microsoft.com/office/drawing/2014/main" id="{F49BC3E2-8C9D-49B1-B79B-0F45DC0DE7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4" name="Text Box 15">
          <a:extLst>
            <a:ext uri="{FF2B5EF4-FFF2-40B4-BE49-F238E27FC236}">
              <a16:creationId xmlns:a16="http://schemas.microsoft.com/office/drawing/2014/main" id="{CFCF3383-62C6-4CD3-9150-94D387148B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5" name="Text Box 15">
          <a:extLst>
            <a:ext uri="{FF2B5EF4-FFF2-40B4-BE49-F238E27FC236}">
              <a16:creationId xmlns:a16="http://schemas.microsoft.com/office/drawing/2014/main" id="{4B221147-25C9-43C5-B4CE-6C21BC9A96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6" name="Text Box 15">
          <a:extLst>
            <a:ext uri="{FF2B5EF4-FFF2-40B4-BE49-F238E27FC236}">
              <a16:creationId xmlns:a16="http://schemas.microsoft.com/office/drawing/2014/main" id="{33418975-B425-4427-A747-082009E57B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7" name="Text Box 15">
          <a:extLst>
            <a:ext uri="{FF2B5EF4-FFF2-40B4-BE49-F238E27FC236}">
              <a16:creationId xmlns:a16="http://schemas.microsoft.com/office/drawing/2014/main" id="{77E9ED96-CBB9-4313-BDF0-D62CA66DB0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8" name="Text Box 15">
          <a:extLst>
            <a:ext uri="{FF2B5EF4-FFF2-40B4-BE49-F238E27FC236}">
              <a16:creationId xmlns:a16="http://schemas.microsoft.com/office/drawing/2014/main" id="{22671701-E57F-4332-82B1-578FCB9396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5CE8D825-749A-41FD-A9E2-93C9933A88F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0" name="Text Box 15">
          <a:extLst>
            <a:ext uri="{FF2B5EF4-FFF2-40B4-BE49-F238E27FC236}">
              <a16:creationId xmlns:a16="http://schemas.microsoft.com/office/drawing/2014/main" id="{7126A3BE-4170-45EB-B1A3-E1CC92E54B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1" name="Text Box 15">
          <a:extLst>
            <a:ext uri="{FF2B5EF4-FFF2-40B4-BE49-F238E27FC236}">
              <a16:creationId xmlns:a16="http://schemas.microsoft.com/office/drawing/2014/main" id="{72A43B1A-36EE-4F57-9998-A6175BF64D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2" name="Text Box 15">
          <a:extLst>
            <a:ext uri="{FF2B5EF4-FFF2-40B4-BE49-F238E27FC236}">
              <a16:creationId xmlns:a16="http://schemas.microsoft.com/office/drawing/2014/main" id="{D2346E09-D3FA-4F83-A7D6-AD84C0D1E6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 name="Text Box 15">
          <a:extLst>
            <a:ext uri="{FF2B5EF4-FFF2-40B4-BE49-F238E27FC236}">
              <a16:creationId xmlns:a16="http://schemas.microsoft.com/office/drawing/2014/main" id="{53D9D1A7-FFDA-4F37-96B0-9BE7E594960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 name="Text Box 15">
          <a:extLst>
            <a:ext uri="{FF2B5EF4-FFF2-40B4-BE49-F238E27FC236}">
              <a16:creationId xmlns:a16="http://schemas.microsoft.com/office/drawing/2014/main" id="{DEDAC9CA-BF06-4296-8DAE-E1EB6531FA9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5" name="Text Box 15">
          <a:extLst>
            <a:ext uri="{FF2B5EF4-FFF2-40B4-BE49-F238E27FC236}">
              <a16:creationId xmlns:a16="http://schemas.microsoft.com/office/drawing/2014/main" id="{B8A2EB96-444F-4C64-AD02-925BDD57351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6" name="Text Box 15">
          <a:extLst>
            <a:ext uri="{FF2B5EF4-FFF2-40B4-BE49-F238E27FC236}">
              <a16:creationId xmlns:a16="http://schemas.microsoft.com/office/drawing/2014/main" id="{E5A92512-9B52-44A4-AE55-8D39953F00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3AA3704F-5959-4840-AC84-F142DF63CA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F5DA8260-13C4-4647-8DDD-D7ED3AAD0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 name="Text Box 15">
          <a:extLst>
            <a:ext uri="{FF2B5EF4-FFF2-40B4-BE49-F238E27FC236}">
              <a16:creationId xmlns:a16="http://schemas.microsoft.com/office/drawing/2014/main" id="{7AFACD18-6DB6-47E9-8BDE-0B1CF64215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0" name="Text Box 15">
          <a:extLst>
            <a:ext uri="{FF2B5EF4-FFF2-40B4-BE49-F238E27FC236}">
              <a16:creationId xmlns:a16="http://schemas.microsoft.com/office/drawing/2014/main" id="{D356D6C7-F70C-4330-9810-A474CA9441B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 name="Text Box 15">
          <a:extLst>
            <a:ext uri="{FF2B5EF4-FFF2-40B4-BE49-F238E27FC236}">
              <a16:creationId xmlns:a16="http://schemas.microsoft.com/office/drawing/2014/main" id="{52C91295-7B21-4AE7-A058-12353C3C88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 name="Text Box 15">
          <a:extLst>
            <a:ext uri="{FF2B5EF4-FFF2-40B4-BE49-F238E27FC236}">
              <a16:creationId xmlns:a16="http://schemas.microsoft.com/office/drawing/2014/main" id="{A7179A32-88BA-4184-B004-7C0B745972C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3" name="Text Box 15">
          <a:extLst>
            <a:ext uri="{FF2B5EF4-FFF2-40B4-BE49-F238E27FC236}">
              <a16:creationId xmlns:a16="http://schemas.microsoft.com/office/drawing/2014/main" id="{78156E7B-EA6B-4BCD-82F1-4B2061754D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 name="Text Box 15">
          <a:extLst>
            <a:ext uri="{FF2B5EF4-FFF2-40B4-BE49-F238E27FC236}">
              <a16:creationId xmlns:a16="http://schemas.microsoft.com/office/drawing/2014/main" id="{CC54D8EE-CF6F-423F-8B99-097B2A7085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5" name="Text Box 15">
          <a:extLst>
            <a:ext uri="{FF2B5EF4-FFF2-40B4-BE49-F238E27FC236}">
              <a16:creationId xmlns:a16="http://schemas.microsoft.com/office/drawing/2014/main" id="{F992BE20-290A-40E9-9280-4A71C6848B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6" name="Text Box 15">
          <a:extLst>
            <a:ext uri="{FF2B5EF4-FFF2-40B4-BE49-F238E27FC236}">
              <a16:creationId xmlns:a16="http://schemas.microsoft.com/office/drawing/2014/main" id="{E35CC813-70CA-4BBC-94FD-E3D3E9CD74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A28BD194-D726-4A5D-BE43-2BEF933197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8" name="Text Box 15">
          <a:extLst>
            <a:ext uri="{FF2B5EF4-FFF2-40B4-BE49-F238E27FC236}">
              <a16:creationId xmlns:a16="http://schemas.microsoft.com/office/drawing/2014/main" id="{B1E0D8E6-BDD3-4EDF-8E56-598F03ECD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9" name="Text Box 15">
          <a:extLst>
            <a:ext uri="{FF2B5EF4-FFF2-40B4-BE49-F238E27FC236}">
              <a16:creationId xmlns:a16="http://schemas.microsoft.com/office/drawing/2014/main" id="{5D527DB0-B27F-4C4A-8995-645A9471A1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0" name="Text Box 15">
          <a:extLst>
            <a:ext uri="{FF2B5EF4-FFF2-40B4-BE49-F238E27FC236}">
              <a16:creationId xmlns:a16="http://schemas.microsoft.com/office/drawing/2014/main" id="{C9E7E246-E416-4594-8627-52424E471F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1" name="Text Box 15">
          <a:extLst>
            <a:ext uri="{FF2B5EF4-FFF2-40B4-BE49-F238E27FC236}">
              <a16:creationId xmlns:a16="http://schemas.microsoft.com/office/drawing/2014/main" id="{8A136F63-D7AD-4380-B82B-D8E1B33755D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2" name="Text Box 15">
          <a:extLst>
            <a:ext uri="{FF2B5EF4-FFF2-40B4-BE49-F238E27FC236}">
              <a16:creationId xmlns:a16="http://schemas.microsoft.com/office/drawing/2014/main" id="{164A963C-B901-4130-8C87-E012542043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3" name="Text Box 15">
          <a:extLst>
            <a:ext uri="{FF2B5EF4-FFF2-40B4-BE49-F238E27FC236}">
              <a16:creationId xmlns:a16="http://schemas.microsoft.com/office/drawing/2014/main" id="{75430C6F-F46B-4A7B-B400-24F9B36F307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4" name="Text Box 15">
          <a:extLst>
            <a:ext uri="{FF2B5EF4-FFF2-40B4-BE49-F238E27FC236}">
              <a16:creationId xmlns:a16="http://schemas.microsoft.com/office/drawing/2014/main" id="{6C28516B-645B-434A-BFF8-7A4F24281A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AC9B6E83-8023-4B48-B020-2C1575CC0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A2A73EC7-8FA5-4BC3-916D-7FE7EC50873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7" name="Text Box 15">
          <a:extLst>
            <a:ext uri="{FF2B5EF4-FFF2-40B4-BE49-F238E27FC236}">
              <a16:creationId xmlns:a16="http://schemas.microsoft.com/office/drawing/2014/main" id="{0486CF61-C56D-426A-9A18-234AAC2087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8" name="Text Box 15">
          <a:extLst>
            <a:ext uri="{FF2B5EF4-FFF2-40B4-BE49-F238E27FC236}">
              <a16:creationId xmlns:a16="http://schemas.microsoft.com/office/drawing/2014/main" id="{7F904F37-21F1-42C3-A982-68D9D11C52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9" name="Text Box 15">
          <a:extLst>
            <a:ext uri="{FF2B5EF4-FFF2-40B4-BE49-F238E27FC236}">
              <a16:creationId xmlns:a16="http://schemas.microsoft.com/office/drawing/2014/main" id="{02DDA24D-EF63-4BA4-A22A-CD62C0FA92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0" name="Text Box 15">
          <a:extLst>
            <a:ext uri="{FF2B5EF4-FFF2-40B4-BE49-F238E27FC236}">
              <a16:creationId xmlns:a16="http://schemas.microsoft.com/office/drawing/2014/main" id="{FA92920B-F4BA-4BEB-BD5E-03C2FB6342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1" name="Text Box 15">
          <a:extLst>
            <a:ext uri="{FF2B5EF4-FFF2-40B4-BE49-F238E27FC236}">
              <a16:creationId xmlns:a16="http://schemas.microsoft.com/office/drawing/2014/main" id="{4CD25F0A-77A3-4376-9773-34AB7D8D51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2" name="Text Box 15">
          <a:extLst>
            <a:ext uri="{FF2B5EF4-FFF2-40B4-BE49-F238E27FC236}">
              <a16:creationId xmlns:a16="http://schemas.microsoft.com/office/drawing/2014/main" id="{0C7CD5A8-799C-420D-85EA-01660D940D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3" name="Text Box 15">
          <a:extLst>
            <a:ext uri="{FF2B5EF4-FFF2-40B4-BE49-F238E27FC236}">
              <a16:creationId xmlns:a16="http://schemas.microsoft.com/office/drawing/2014/main" id="{A59E07CF-F848-4C05-9598-EEEEC9F88B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4" name="Text Box 15">
          <a:extLst>
            <a:ext uri="{FF2B5EF4-FFF2-40B4-BE49-F238E27FC236}">
              <a16:creationId xmlns:a16="http://schemas.microsoft.com/office/drawing/2014/main" id="{7AA83647-F400-4DC2-9D6B-6B094C65F6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3907CBF-8C46-45DA-A606-93C5573127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6" name="Text Box 15">
          <a:extLst>
            <a:ext uri="{FF2B5EF4-FFF2-40B4-BE49-F238E27FC236}">
              <a16:creationId xmlns:a16="http://schemas.microsoft.com/office/drawing/2014/main" id="{53C86C91-F344-4700-BE20-8840DA6E8A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7" name="Text Box 15">
          <a:extLst>
            <a:ext uri="{FF2B5EF4-FFF2-40B4-BE49-F238E27FC236}">
              <a16:creationId xmlns:a16="http://schemas.microsoft.com/office/drawing/2014/main" id="{AB7DB7FC-7F5D-4662-8FC2-99335965E3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8" name="Text Box 15">
          <a:extLst>
            <a:ext uri="{FF2B5EF4-FFF2-40B4-BE49-F238E27FC236}">
              <a16:creationId xmlns:a16="http://schemas.microsoft.com/office/drawing/2014/main" id="{3E3157F0-1840-4344-9757-71BF659EE2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9" name="Text Box 15">
          <a:extLst>
            <a:ext uri="{FF2B5EF4-FFF2-40B4-BE49-F238E27FC236}">
              <a16:creationId xmlns:a16="http://schemas.microsoft.com/office/drawing/2014/main" id="{7F74513F-D5EE-4709-8DAF-04F8B73D31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0" name="Text Box 15">
          <a:extLst>
            <a:ext uri="{FF2B5EF4-FFF2-40B4-BE49-F238E27FC236}">
              <a16:creationId xmlns:a16="http://schemas.microsoft.com/office/drawing/2014/main" id="{F9FA44E6-351D-483E-8D7E-AD5E2FAE5F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1" name="Text Box 15">
          <a:extLst>
            <a:ext uri="{FF2B5EF4-FFF2-40B4-BE49-F238E27FC236}">
              <a16:creationId xmlns:a16="http://schemas.microsoft.com/office/drawing/2014/main" id="{70F31726-5E8D-42A2-B003-8D1CDA4CD3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2" name="Text Box 15">
          <a:extLst>
            <a:ext uri="{FF2B5EF4-FFF2-40B4-BE49-F238E27FC236}">
              <a16:creationId xmlns:a16="http://schemas.microsoft.com/office/drawing/2014/main" id="{205E3CF5-4CD0-463E-8735-02EDD4BD6E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9EB8C087-01E5-40F4-8A83-26912C946C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B559F24E-08CD-46C1-8DCE-C0137C5D34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5" name="Text Box 15">
          <a:extLst>
            <a:ext uri="{FF2B5EF4-FFF2-40B4-BE49-F238E27FC236}">
              <a16:creationId xmlns:a16="http://schemas.microsoft.com/office/drawing/2014/main" id="{BF735800-91DA-4157-82B3-29834C53AEE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6" name="Text Box 15">
          <a:extLst>
            <a:ext uri="{FF2B5EF4-FFF2-40B4-BE49-F238E27FC236}">
              <a16:creationId xmlns:a16="http://schemas.microsoft.com/office/drawing/2014/main" id="{9F181C34-9DE5-4A8F-AC4E-6D4C216DA28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7" name="Text Box 15">
          <a:extLst>
            <a:ext uri="{FF2B5EF4-FFF2-40B4-BE49-F238E27FC236}">
              <a16:creationId xmlns:a16="http://schemas.microsoft.com/office/drawing/2014/main" id="{2F0A131F-94C9-4B79-8A74-47C34B728DD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8" name="Text Box 15">
          <a:extLst>
            <a:ext uri="{FF2B5EF4-FFF2-40B4-BE49-F238E27FC236}">
              <a16:creationId xmlns:a16="http://schemas.microsoft.com/office/drawing/2014/main" id="{14F257B9-9102-4B32-BB38-39C019B65A2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9" name="Text Box 15">
          <a:extLst>
            <a:ext uri="{FF2B5EF4-FFF2-40B4-BE49-F238E27FC236}">
              <a16:creationId xmlns:a16="http://schemas.microsoft.com/office/drawing/2014/main" id="{1AB8ED9B-FBBB-401A-B0F2-6F44F33D3A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0" name="Text Box 15">
          <a:extLst>
            <a:ext uri="{FF2B5EF4-FFF2-40B4-BE49-F238E27FC236}">
              <a16:creationId xmlns:a16="http://schemas.microsoft.com/office/drawing/2014/main" id="{CD6FC9A1-1D3E-4035-85E8-8E9381A6FA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1" name="Text Box 15">
          <a:extLst>
            <a:ext uri="{FF2B5EF4-FFF2-40B4-BE49-F238E27FC236}">
              <a16:creationId xmlns:a16="http://schemas.microsoft.com/office/drawing/2014/main" id="{042D07DF-6E4D-4FD1-A928-994E845E34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2" name="Text Box 15">
          <a:extLst>
            <a:ext uri="{FF2B5EF4-FFF2-40B4-BE49-F238E27FC236}">
              <a16:creationId xmlns:a16="http://schemas.microsoft.com/office/drawing/2014/main" id="{FE32D2B8-E655-4E86-86F4-2419686CC4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20350F36-F3F5-4C6B-9B3B-E89D9278A4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4" name="Text Box 15">
          <a:extLst>
            <a:ext uri="{FF2B5EF4-FFF2-40B4-BE49-F238E27FC236}">
              <a16:creationId xmlns:a16="http://schemas.microsoft.com/office/drawing/2014/main" id="{CA509C1E-55F4-43CA-8591-526CE494F29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5" name="Text Box 15">
          <a:extLst>
            <a:ext uri="{FF2B5EF4-FFF2-40B4-BE49-F238E27FC236}">
              <a16:creationId xmlns:a16="http://schemas.microsoft.com/office/drawing/2014/main" id="{3A72D10E-2DEF-4BCF-AAD7-756E906FF7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6" name="Text Box 15">
          <a:extLst>
            <a:ext uri="{FF2B5EF4-FFF2-40B4-BE49-F238E27FC236}">
              <a16:creationId xmlns:a16="http://schemas.microsoft.com/office/drawing/2014/main" id="{FC890EC3-FB34-459E-916F-26A2C88ABC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7" name="Text Box 15">
          <a:extLst>
            <a:ext uri="{FF2B5EF4-FFF2-40B4-BE49-F238E27FC236}">
              <a16:creationId xmlns:a16="http://schemas.microsoft.com/office/drawing/2014/main" id="{284E13F3-8A3F-429A-9083-36FD806204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8" name="Text Box 15">
          <a:extLst>
            <a:ext uri="{FF2B5EF4-FFF2-40B4-BE49-F238E27FC236}">
              <a16:creationId xmlns:a16="http://schemas.microsoft.com/office/drawing/2014/main" id="{90F04D96-DD3D-4155-9B68-7D2F32FD5E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9" name="Text Box 15">
          <a:extLst>
            <a:ext uri="{FF2B5EF4-FFF2-40B4-BE49-F238E27FC236}">
              <a16:creationId xmlns:a16="http://schemas.microsoft.com/office/drawing/2014/main" id="{A7768C46-5DF9-484B-BF8F-C1CCAF6F93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0" name="Text Box 15">
          <a:extLst>
            <a:ext uri="{FF2B5EF4-FFF2-40B4-BE49-F238E27FC236}">
              <a16:creationId xmlns:a16="http://schemas.microsoft.com/office/drawing/2014/main" id="{8A4992D3-95F7-4BCC-A71F-D68CAC2612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179C9495-6268-4BA2-9418-1DC436B496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118FCD3A-8BC0-47F6-96EB-4B967D51F63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3" name="Text Box 15">
          <a:extLst>
            <a:ext uri="{FF2B5EF4-FFF2-40B4-BE49-F238E27FC236}">
              <a16:creationId xmlns:a16="http://schemas.microsoft.com/office/drawing/2014/main" id="{885456C2-AD42-479C-AD52-748230EC26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4" name="Text Box 15">
          <a:extLst>
            <a:ext uri="{FF2B5EF4-FFF2-40B4-BE49-F238E27FC236}">
              <a16:creationId xmlns:a16="http://schemas.microsoft.com/office/drawing/2014/main" id="{2F5928DD-C305-4B7F-A7DF-21FA874521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5" name="Text Box 15">
          <a:extLst>
            <a:ext uri="{FF2B5EF4-FFF2-40B4-BE49-F238E27FC236}">
              <a16:creationId xmlns:a16="http://schemas.microsoft.com/office/drawing/2014/main" id="{8599EDFB-A221-4668-B812-FFED416863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6" name="Text Box 15">
          <a:extLst>
            <a:ext uri="{FF2B5EF4-FFF2-40B4-BE49-F238E27FC236}">
              <a16:creationId xmlns:a16="http://schemas.microsoft.com/office/drawing/2014/main" id="{A8BCED63-59E4-4257-B58D-08DE1DDFA19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7" name="Text Box 15">
          <a:extLst>
            <a:ext uri="{FF2B5EF4-FFF2-40B4-BE49-F238E27FC236}">
              <a16:creationId xmlns:a16="http://schemas.microsoft.com/office/drawing/2014/main" id="{319ED434-B64B-4FDB-83A0-88A28CF790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8" name="Text Box 15">
          <a:extLst>
            <a:ext uri="{FF2B5EF4-FFF2-40B4-BE49-F238E27FC236}">
              <a16:creationId xmlns:a16="http://schemas.microsoft.com/office/drawing/2014/main" id="{9302CF06-87A8-4575-A4EE-41B6365560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9" name="Text Box 15">
          <a:extLst>
            <a:ext uri="{FF2B5EF4-FFF2-40B4-BE49-F238E27FC236}">
              <a16:creationId xmlns:a16="http://schemas.microsoft.com/office/drawing/2014/main" id="{9A47E608-486E-4B03-A1ED-DF4204549C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0" name="Text Box 15">
          <a:extLst>
            <a:ext uri="{FF2B5EF4-FFF2-40B4-BE49-F238E27FC236}">
              <a16:creationId xmlns:a16="http://schemas.microsoft.com/office/drawing/2014/main" id="{3F0D8C7A-19B0-4FA3-987B-0808EC45944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8D0929F5-45ED-4327-9264-BB787EA3D6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2" name="Text Box 15">
          <a:extLst>
            <a:ext uri="{FF2B5EF4-FFF2-40B4-BE49-F238E27FC236}">
              <a16:creationId xmlns:a16="http://schemas.microsoft.com/office/drawing/2014/main" id="{CB5889F1-C275-4281-B1B0-6BE6E56863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3" name="Text Box 15">
          <a:extLst>
            <a:ext uri="{FF2B5EF4-FFF2-40B4-BE49-F238E27FC236}">
              <a16:creationId xmlns:a16="http://schemas.microsoft.com/office/drawing/2014/main" id="{B37BD291-B016-4677-A729-8A0A2822F7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4" name="Text Box 15">
          <a:extLst>
            <a:ext uri="{FF2B5EF4-FFF2-40B4-BE49-F238E27FC236}">
              <a16:creationId xmlns:a16="http://schemas.microsoft.com/office/drawing/2014/main" id="{660C913B-1398-4E2A-A186-2805F0C75F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5" name="Text Box 15">
          <a:extLst>
            <a:ext uri="{FF2B5EF4-FFF2-40B4-BE49-F238E27FC236}">
              <a16:creationId xmlns:a16="http://schemas.microsoft.com/office/drawing/2014/main" id="{03E935E2-64D0-47E0-9A6B-357492756B5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6" name="Text Box 15">
          <a:extLst>
            <a:ext uri="{FF2B5EF4-FFF2-40B4-BE49-F238E27FC236}">
              <a16:creationId xmlns:a16="http://schemas.microsoft.com/office/drawing/2014/main" id="{07435C96-75FC-43B7-AE19-13B6ABFE7F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7" name="Text Box 15">
          <a:extLst>
            <a:ext uri="{FF2B5EF4-FFF2-40B4-BE49-F238E27FC236}">
              <a16:creationId xmlns:a16="http://schemas.microsoft.com/office/drawing/2014/main" id="{BB546B33-9318-446D-9A4C-CBA427BE7DC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8" name="Text Box 15">
          <a:extLst>
            <a:ext uri="{FF2B5EF4-FFF2-40B4-BE49-F238E27FC236}">
              <a16:creationId xmlns:a16="http://schemas.microsoft.com/office/drawing/2014/main" id="{F590E482-19E1-443B-BDEE-56833E1C4A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DF7CFFF7-E06E-402E-B9EA-FEFF6583A5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F8314AE7-ED57-418F-8D1B-E389F7B61B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1" name="Text Box 15">
          <a:extLst>
            <a:ext uri="{FF2B5EF4-FFF2-40B4-BE49-F238E27FC236}">
              <a16:creationId xmlns:a16="http://schemas.microsoft.com/office/drawing/2014/main" id="{0FEC1BDF-F7BB-45A7-8730-736AB78C1C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2" name="Text Box 15">
          <a:extLst>
            <a:ext uri="{FF2B5EF4-FFF2-40B4-BE49-F238E27FC236}">
              <a16:creationId xmlns:a16="http://schemas.microsoft.com/office/drawing/2014/main" id="{3179BC49-8420-4855-8304-B652801A8E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3" name="Text Box 15">
          <a:extLst>
            <a:ext uri="{FF2B5EF4-FFF2-40B4-BE49-F238E27FC236}">
              <a16:creationId xmlns:a16="http://schemas.microsoft.com/office/drawing/2014/main" id="{BD538238-A46C-480E-A007-A54C74E62FD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4" name="Text Box 15">
          <a:extLst>
            <a:ext uri="{FF2B5EF4-FFF2-40B4-BE49-F238E27FC236}">
              <a16:creationId xmlns:a16="http://schemas.microsoft.com/office/drawing/2014/main" id="{34FAE7E5-3135-4321-B077-C4148D5EF8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5" name="Text Box 15">
          <a:extLst>
            <a:ext uri="{FF2B5EF4-FFF2-40B4-BE49-F238E27FC236}">
              <a16:creationId xmlns:a16="http://schemas.microsoft.com/office/drawing/2014/main" id="{4348B1D6-28E8-432F-BA68-85912AE0BE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6" name="Text Box 15">
          <a:extLst>
            <a:ext uri="{FF2B5EF4-FFF2-40B4-BE49-F238E27FC236}">
              <a16:creationId xmlns:a16="http://schemas.microsoft.com/office/drawing/2014/main" id="{2E3AEA7C-7197-45B9-8F3B-52DA89F8E6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7" name="Text Box 15">
          <a:extLst>
            <a:ext uri="{FF2B5EF4-FFF2-40B4-BE49-F238E27FC236}">
              <a16:creationId xmlns:a16="http://schemas.microsoft.com/office/drawing/2014/main" id="{78588241-F838-4B51-BFB0-539A193C3A6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8" name="Text Box 15">
          <a:extLst>
            <a:ext uri="{FF2B5EF4-FFF2-40B4-BE49-F238E27FC236}">
              <a16:creationId xmlns:a16="http://schemas.microsoft.com/office/drawing/2014/main" id="{C2821B12-F0EA-4A5C-946D-7617CF3D2D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660F5062-DCA6-4004-80E8-183E290BD5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0" name="Text Box 15">
          <a:extLst>
            <a:ext uri="{FF2B5EF4-FFF2-40B4-BE49-F238E27FC236}">
              <a16:creationId xmlns:a16="http://schemas.microsoft.com/office/drawing/2014/main" id="{DEE78CAA-2DE8-43D4-8CAE-4A952F7BF80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1" name="Text Box 15">
          <a:extLst>
            <a:ext uri="{FF2B5EF4-FFF2-40B4-BE49-F238E27FC236}">
              <a16:creationId xmlns:a16="http://schemas.microsoft.com/office/drawing/2014/main" id="{5B0307B5-634E-4029-B4FB-663758FD25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2" name="Text Box 15">
          <a:extLst>
            <a:ext uri="{FF2B5EF4-FFF2-40B4-BE49-F238E27FC236}">
              <a16:creationId xmlns:a16="http://schemas.microsoft.com/office/drawing/2014/main" id="{AA077B18-33B9-47F4-8E36-DE662BAC2B9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3" name="Text Box 15">
          <a:extLst>
            <a:ext uri="{FF2B5EF4-FFF2-40B4-BE49-F238E27FC236}">
              <a16:creationId xmlns:a16="http://schemas.microsoft.com/office/drawing/2014/main" id="{5D6B2154-FED7-4AA6-B4C9-04B6B01CA7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4" name="Text Box 15">
          <a:extLst>
            <a:ext uri="{FF2B5EF4-FFF2-40B4-BE49-F238E27FC236}">
              <a16:creationId xmlns:a16="http://schemas.microsoft.com/office/drawing/2014/main" id="{F68D7A0E-DD2C-47DA-891E-8F9DBD56D9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5" name="Text Box 15">
          <a:extLst>
            <a:ext uri="{FF2B5EF4-FFF2-40B4-BE49-F238E27FC236}">
              <a16:creationId xmlns:a16="http://schemas.microsoft.com/office/drawing/2014/main" id="{394BABD2-8347-4794-B404-A2B02A1635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6" name="Text Box 15">
          <a:extLst>
            <a:ext uri="{FF2B5EF4-FFF2-40B4-BE49-F238E27FC236}">
              <a16:creationId xmlns:a16="http://schemas.microsoft.com/office/drawing/2014/main" id="{93EC6DC0-5E39-4C00-A249-B42FDA971B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D5E5E7FD-2C4A-450B-AEBA-DD8525C6E32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5FB8AF4D-61E1-4120-87AF-A9D507EDE1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9" name="Text Box 15">
          <a:extLst>
            <a:ext uri="{FF2B5EF4-FFF2-40B4-BE49-F238E27FC236}">
              <a16:creationId xmlns:a16="http://schemas.microsoft.com/office/drawing/2014/main" id="{479B2E4C-39E5-4650-9D30-BBD32537441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0" name="Text Box 15">
          <a:extLst>
            <a:ext uri="{FF2B5EF4-FFF2-40B4-BE49-F238E27FC236}">
              <a16:creationId xmlns:a16="http://schemas.microsoft.com/office/drawing/2014/main" id="{5D5ED348-1B98-4F7E-BE6E-A3A98C698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1" name="Text Box 15">
          <a:extLst>
            <a:ext uri="{FF2B5EF4-FFF2-40B4-BE49-F238E27FC236}">
              <a16:creationId xmlns:a16="http://schemas.microsoft.com/office/drawing/2014/main" id="{B60B4FCE-CC67-47F4-A93D-87B5868E5F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2" name="Text Box 15">
          <a:extLst>
            <a:ext uri="{FF2B5EF4-FFF2-40B4-BE49-F238E27FC236}">
              <a16:creationId xmlns:a16="http://schemas.microsoft.com/office/drawing/2014/main" id="{449190D9-5216-44AF-ACA1-328C3184F04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3" name="Text Box 15">
          <a:extLst>
            <a:ext uri="{FF2B5EF4-FFF2-40B4-BE49-F238E27FC236}">
              <a16:creationId xmlns:a16="http://schemas.microsoft.com/office/drawing/2014/main" id="{16710FCC-CC55-45D6-90E3-CA2A7E38FD3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4" name="Text Box 15">
          <a:extLst>
            <a:ext uri="{FF2B5EF4-FFF2-40B4-BE49-F238E27FC236}">
              <a16:creationId xmlns:a16="http://schemas.microsoft.com/office/drawing/2014/main" id="{A6D6D398-4D1E-4C0F-B155-117D0D80877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5" name="Text Box 15">
          <a:extLst>
            <a:ext uri="{FF2B5EF4-FFF2-40B4-BE49-F238E27FC236}">
              <a16:creationId xmlns:a16="http://schemas.microsoft.com/office/drawing/2014/main" id="{74393D72-0F7D-4C97-8682-944AA4E47D4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6" name="Text Box 15">
          <a:extLst>
            <a:ext uri="{FF2B5EF4-FFF2-40B4-BE49-F238E27FC236}">
              <a16:creationId xmlns:a16="http://schemas.microsoft.com/office/drawing/2014/main" id="{D0D89E57-5FB5-4A37-BFF5-C30A5CC91B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C7BD504-4A52-494F-814F-85A891AFAF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8" name="Text Box 15">
          <a:extLst>
            <a:ext uri="{FF2B5EF4-FFF2-40B4-BE49-F238E27FC236}">
              <a16:creationId xmlns:a16="http://schemas.microsoft.com/office/drawing/2014/main" id="{EE6CEA95-9D5F-40F2-A006-ADA408223A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9" name="Text Box 15">
          <a:extLst>
            <a:ext uri="{FF2B5EF4-FFF2-40B4-BE49-F238E27FC236}">
              <a16:creationId xmlns:a16="http://schemas.microsoft.com/office/drawing/2014/main" id="{56CDCC22-2940-47AB-B58A-40F9784AA7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0" name="Text Box 15">
          <a:extLst>
            <a:ext uri="{FF2B5EF4-FFF2-40B4-BE49-F238E27FC236}">
              <a16:creationId xmlns:a16="http://schemas.microsoft.com/office/drawing/2014/main" id="{AB4636AE-A4D2-43EC-A75D-D29F773198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1" name="Text Box 15">
          <a:extLst>
            <a:ext uri="{FF2B5EF4-FFF2-40B4-BE49-F238E27FC236}">
              <a16:creationId xmlns:a16="http://schemas.microsoft.com/office/drawing/2014/main" id="{954BCCB7-915E-4F48-BD3A-04F717DED9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2" name="Text Box 15">
          <a:extLst>
            <a:ext uri="{FF2B5EF4-FFF2-40B4-BE49-F238E27FC236}">
              <a16:creationId xmlns:a16="http://schemas.microsoft.com/office/drawing/2014/main" id="{066CF5D4-95A2-4AE0-A94E-4A16EF3B6BF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3" name="Text Box 15">
          <a:extLst>
            <a:ext uri="{FF2B5EF4-FFF2-40B4-BE49-F238E27FC236}">
              <a16:creationId xmlns:a16="http://schemas.microsoft.com/office/drawing/2014/main" id="{066EF339-E1CF-4E96-A0BC-068545A43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4" name="Text Box 15">
          <a:extLst>
            <a:ext uri="{FF2B5EF4-FFF2-40B4-BE49-F238E27FC236}">
              <a16:creationId xmlns:a16="http://schemas.microsoft.com/office/drawing/2014/main" id="{83EDD6CD-BDD1-44C9-968C-A49077D3504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A9DDEF2C-9C7A-4E11-AC31-3C8E7756D4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A61C5552-D503-4F76-971E-DC939952A18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7" name="Text Box 15">
          <a:extLst>
            <a:ext uri="{FF2B5EF4-FFF2-40B4-BE49-F238E27FC236}">
              <a16:creationId xmlns:a16="http://schemas.microsoft.com/office/drawing/2014/main" id="{CC0446A7-CD4A-4BCA-BDA0-B175D43FD2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8" name="Text Box 15">
          <a:extLst>
            <a:ext uri="{FF2B5EF4-FFF2-40B4-BE49-F238E27FC236}">
              <a16:creationId xmlns:a16="http://schemas.microsoft.com/office/drawing/2014/main" id="{6193DECB-17E1-4513-9C1B-DDF5942981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9" name="Text Box 15">
          <a:extLst>
            <a:ext uri="{FF2B5EF4-FFF2-40B4-BE49-F238E27FC236}">
              <a16:creationId xmlns:a16="http://schemas.microsoft.com/office/drawing/2014/main" id="{062EF08A-E2EA-4AAB-8101-285D8064C1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0" name="Text Box 15">
          <a:extLst>
            <a:ext uri="{FF2B5EF4-FFF2-40B4-BE49-F238E27FC236}">
              <a16:creationId xmlns:a16="http://schemas.microsoft.com/office/drawing/2014/main" id="{A740765E-D2B7-4AE0-BAFD-EC5BCCA29D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1" name="Text Box 15">
          <a:extLst>
            <a:ext uri="{FF2B5EF4-FFF2-40B4-BE49-F238E27FC236}">
              <a16:creationId xmlns:a16="http://schemas.microsoft.com/office/drawing/2014/main" id="{123DF9F1-ABD4-43F6-A404-3C03600A424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2" name="Text Box 15">
          <a:extLst>
            <a:ext uri="{FF2B5EF4-FFF2-40B4-BE49-F238E27FC236}">
              <a16:creationId xmlns:a16="http://schemas.microsoft.com/office/drawing/2014/main" id="{16DE1D2A-06FF-4865-B431-6015483D6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3" name="Text Box 15">
          <a:extLst>
            <a:ext uri="{FF2B5EF4-FFF2-40B4-BE49-F238E27FC236}">
              <a16:creationId xmlns:a16="http://schemas.microsoft.com/office/drawing/2014/main" id="{7C24D417-E2B4-4EC6-9C7D-C5757C5F79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4" name="Text Box 15">
          <a:extLst>
            <a:ext uri="{FF2B5EF4-FFF2-40B4-BE49-F238E27FC236}">
              <a16:creationId xmlns:a16="http://schemas.microsoft.com/office/drawing/2014/main" id="{8E89912F-AA89-47B5-BBC1-9C3BBF364F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29377A97-5D33-4593-81C3-3CFB618EA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6" name="Text Box 15">
          <a:extLst>
            <a:ext uri="{FF2B5EF4-FFF2-40B4-BE49-F238E27FC236}">
              <a16:creationId xmlns:a16="http://schemas.microsoft.com/office/drawing/2014/main" id="{0FC0DA03-D082-473B-88F0-45BAF694D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7" name="Text Box 15">
          <a:extLst>
            <a:ext uri="{FF2B5EF4-FFF2-40B4-BE49-F238E27FC236}">
              <a16:creationId xmlns:a16="http://schemas.microsoft.com/office/drawing/2014/main" id="{9E175E29-520D-4FFD-A2F3-9F3CB42C632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8" name="Text Box 15">
          <a:extLst>
            <a:ext uri="{FF2B5EF4-FFF2-40B4-BE49-F238E27FC236}">
              <a16:creationId xmlns:a16="http://schemas.microsoft.com/office/drawing/2014/main" id="{B0FE2E2F-5E7A-4F04-B3F9-09CDA82849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9" name="Text Box 15">
          <a:extLst>
            <a:ext uri="{FF2B5EF4-FFF2-40B4-BE49-F238E27FC236}">
              <a16:creationId xmlns:a16="http://schemas.microsoft.com/office/drawing/2014/main" id="{909369FD-6782-424A-8CEA-2F17078FCF2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0" name="Text Box 15">
          <a:extLst>
            <a:ext uri="{FF2B5EF4-FFF2-40B4-BE49-F238E27FC236}">
              <a16:creationId xmlns:a16="http://schemas.microsoft.com/office/drawing/2014/main" id="{CB44A778-4C38-475C-9100-79F25E12C5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1" name="Text Box 15">
          <a:extLst>
            <a:ext uri="{FF2B5EF4-FFF2-40B4-BE49-F238E27FC236}">
              <a16:creationId xmlns:a16="http://schemas.microsoft.com/office/drawing/2014/main" id="{1A14B476-6CC7-492F-99B2-D7A67FE4424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2" name="Text Box 15">
          <a:extLst>
            <a:ext uri="{FF2B5EF4-FFF2-40B4-BE49-F238E27FC236}">
              <a16:creationId xmlns:a16="http://schemas.microsoft.com/office/drawing/2014/main" id="{AFC35498-0570-4FB9-B6B0-9D985CC684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9D700B6C-520C-4000-86AD-43A121A1A31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9B6351C9-433E-40C3-8BFA-3D8FDC6353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5" name="Text Box 15">
          <a:extLst>
            <a:ext uri="{FF2B5EF4-FFF2-40B4-BE49-F238E27FC236}">
              <a16:creationId xmlns:a16="http://schemas.microsoft.com/office/drawing/2014/main" id="{29416B58-482D-4140-8E90-1EE5BE369E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6" name="Text Box 15">
          <a:extLst>
            <a:ext uri="{FF2B5EF4-FFF2-40B4-BE49-F238E27FC236}">
              <a16:creationId xmlns:a16="http://schemas.microsoft.com/office/drawing/2014/main" id="{FA4D459C-6125-489A-AC87-AF6676FE0B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7" name="Text Box 15">
          <a:extLst>
            <a:ext uri="{FF2B5EF4-FFF2-40B4-BE49-F238E27FC236}">
              <a16:creationId xmlns:a16="http://schemas.microsoft.com/office/drawing/2014/main" id="{4CEEDACA-6532-4FCF-AC58-2E80276E52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8" name="Text Box 15">
          <a:extLst>
            <a:ext uri="{FF2B5EF4-FFF2-40B4-BE49-F238E27FC236}">
              <a16:creationId xmlns:a16="http://schemas.microsoft.com/office/drawing/2014/main" id="{3E878697-B028-4268-BCBC-488EF2276CF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9" name="Text Box 15">
          <a:extLst>
            <a:ext uri="{FF2B5EF4-FFF2-40B4-BE49-F238E27FC236}">
              <a16:creationId xmlns:a16="http://schemas.microsoft.com/office/drawing/2014/main" id="{0E48F6EB-D371-4CE2-8278-AE05E318AB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0" name="Text Box 15">
          <a:extLst>
            <a:ext uri="{FF2B5EF4-FFF2-40B4-BE49-F238E27FC236}">
              <a16:creationId xmlns:a16="http://schemas.microsoft.com/office/drawing/2014/main" id="{9E248FD2-CEEB-462D-A79E-F537B064F3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1" name="Text Box 15">
          <a:extLst>
            <a:ext uri="{FF2B5EF4-FFF2-40B4-BE49-F238E27FC236}">
              <a16:creationId xmlns:a16="http://schemas.microsoft.com/office/drawing/2014/main" id="{C25C2F11-B3E0-4E2E-82CB-B129E42C55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2" name="Text Box 15">
          <a:extLst>
            <a:ext uri="{FF2B5EF4-FFF2-40B4-BE49-F238E27FC236}">
              <a16:creationId xmlns:a16="http://schemas.microsoft.com/office/drawing/2014/main" id="{054E30DF-7E57-4A73-A070-CB0F495140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AAC565E2-FDBC-4A32-98A2-2A2FEE84CB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4" name="Text Box 15">
          <a:extLst>
            <a:ext uri="{FF2B5EF4-FFF2-40B4-BE49-F238E27FC236}">
              <a16:creationId xmlns:a16="http://schemas.microsoft.com/office/drawing/2014/main" id="{27484F0D-33E1-4FAB-B356-D22D6B33BB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5" name="Text Box 15">
          <a:extLst>
            <a:ext uri="{FF2B5EF4-FFF2-40B4-BE49-F238E27FC236}">
              <a16:creationId xmlns:a16="http://schemas.microsoft.com/office/drawing/2014/main" id="{3923A134-D2F0-498E-9045-D31CE9E7C3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6" name="Text Box 15">
          <a:extLst>
            <a:ext uri="{FF2B5EF4-FFF2-40B4-BE49-F238E27FC236}">
              <a16:creationId xmlns:a16="http://schemas.microsoft.com/office/drawing/2014/main" id="{D08BFA9E-61C2-4367-94ED-2779285709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7" name="Text Box 15">
          <a:extLst>
            <a:ext uri="{FF2B5EF4-FFF2-40B4-BE49-F238E27FC236}">
              <a16:creationId xmlns:a16="http://schemas.microsoft.com/office/drawing/2014/main" id="{8B522C77-DEA8-46BC-833A-EFA513CDE4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8" name="Text Box 15">
          <a:extLst>
            <a:ext uri="{FF2B5EF4-FFF2-40B4-BE49-F238E27FC236}">
              <a16:creationId xmlns:a16="http://schemas.microsoft.com/office/drawing/2014/main" id="{E316636F-9DD2-4CE0-92F7-4946D20FFE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9" name="Text Box 15">
          <a:extLst>
            <a:ext uri="{FF2B5EF4-FFF2-40B4-BE49-F238E27FC236}">
              <a16:creationId xmlns:a16="http://schemas.microsoft.com/office/drawing/2014/main" id="{C843831D-4F06-473F-98BD-04468D89D4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0" name="Text Box 15">
          <a:extLst>
            <a:ext uri="{FF2B5EF4-FFF2-40B4-BE49-F238E27FC236}">
              <a16:creationId xmlns:a16="http://schemas.microsoft.com/office/drawing/2014/main" id="{6180636B-FA25-44E7-A4AD-624214BEDB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93D2A6BA-0B8D-4B92-B1F6-42D6345145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A47674F0-1494-4CDB-9CC7-28940BB0B2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3" name="Text Box 15">
          <a:extLst>
            <a:ext uri="{FF2B5EF4-FFF2-40B4-BE49-F238E27FC236}">
              <a16:creationId xmlns:a16="http://schemas.microsoft.com/office/drawing/2014/main" id="{D3933BDA-0F06-450C-BDF8-1CA3B81B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4" name="Text Box 15">
          <a:extLst>
            <a:ext uri="{FF2B5EF4-FFF2-40B4-BE49-F238E27FC236}">
              <a16:creationId xmlns:a16="http://schemas.microsoft.com/office/drawing/2014/main" id="{C843370C-D66D-4B2C-BC28-9007D8E4A8A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5" name="Text Box 15">
          <a:extLst>
            <a:ext uri="{FF2B5EF4-FFF2-40B4-BE49-F238E27FC236}">
              <a16:creationId xmlns:a16="http://schemas.microsoft.com/office/drawing/2014/main" id="{463CEE2B-B5AA-4F02-BF93-A511F7997A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6" name="Text Box 15">
          <a:extLst>
            <a:ext uri="{FF2B5EF4-FFF2-40B4-BE49-F238E27FC236}">
              <a16:creationId xmlns:a16="http://schemas.microsoft.com/office/drawing/2014/main" id="{04E4C92A-1ADF-40B3-A6F7-4E28AFCD98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7" name="Text Box 15">
          <a:extLst>
            <a:ext uri="{FF2B5EF4-FFF2-40B4-BE49-F238E27FC236}">
              <a16:creationId xmlns:a16="http://schemas.microsoft.com/office/drawing/2014/main" id="{16EEE9A3-6B12-4B98-BD8E-533799F6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8" name="Text Box 15">
          <a:extLst>
            <a:ext uri="{FF2B5EF4-FFF2-40B4-BE49-F238E27FC236}">
              <a16:creationId xmlns:a16="http://schemas.microsoft.com/office/drawing/2014/main" id="{23B56155-6396-438B-9346-059833969B2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9" name="Text Box 15">
          <a:extLst>
            <a:ext uri="{FF2B5EF4-FFF2-40B4-BE49-F238E27FC236}">
              <a16:creationId xmlns:a16="http://schemas.microsoft.com/office/drawing/2014/main" id="{677A0DFA-27C0-44A7-958C-3F49CA055A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0" name="Text Box 15">
          <a:extLst>
            <a:ext uri="{FF2B5EF4-FFF2-40B4-BE49-F238E27FC236}">
              <a16:creationId xmlns:a16="http://schemas.microsoft.com/office/drawing/2014/main" id="{EA64A18D-89FD-4F6F-B152-0B9CBF7E50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755278F8-A607-413A-AAB3-284E516D34D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2" name="Text Box 15">
          <a:extLst>
            <a:ext uri="{FF2B5EF4-FFF2-40B4-BE49-F238E27FC236}">
              <a16:creationId xmlns:a16="http://schemas.microsoft.com/office/drawing/2014/main" id="{6AE9284E-BE8A-49C1-8BCB-5F92C37A06C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3" name="Text Box 15">
          <a:extLst>
            <a:ext uri="{FF2B5EF4-FFF2-40B4-BE49-F238E27FC236}">
              <a16:creationId xmlns:a16="http://schemas.microsoft.com/office/drawing/2014/main" id="{0DBFB88C-2892-4CA5-92D9-156175A4064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4" name="Text Box 15">
          <a:extLst>
            <a:ext uri="{FF2B5EF4-FFF2-40B4-BE49-F238E27FC236}">
              <a16:creationId xmlns:a16="http://schemas.microsoft.com/office/drawing/2014/main" id="{289FD1A6-DD6B-446E-9294-CF893E1730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5" name="Text Box 15">
          <a:extLst>
            <a:ext uri="{FF2B5EF4-FFF2-40B4-BE49-F238E27FC236}">
              <a16:creationId xmlns:a16="http://schemas.microsoft.com/office/drawing/2014/main" id="{BFFB37E4-89AE-4C0D-B763-5918E53EE02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6" name="Text Box 15">
          <a:extLst>
            <a:ext uri="{FF2B5EF4-FFF2-40B4-BE49-F238E27FC236}">
              <a16:creationId xmlns:a16="http://schemas.microsoft.com/office/drawing/2014/main" id="{6F656344-611E-42A0-B02F-69CB24330A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7" name="Text Box 15">
          <a:extLst>
            <a:ext uri="{FF2B5EF4-FFF2-40B4-BE49-F238E27FC236}">
              <a16:creationId xmlns:a16="http://schemas.microsoft.com/office/drawing/2014/main" id="{E0685488-E17B-4609-A6C0-FDAF82258C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8" name="Text Box 15">
          <a:extLst>
            <a:ext uri="{FF2B5EF4-FFF2-40B4-BE49-F238E27FC236}">
              <a16:creationId xmlns:a16="http://schemas.microsoft.com/office/drawing/2014/main" id="{6DBDF7B2-EF83-46D5-847E-0FD0A0545F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E1D050B5-3F16-444C-ACAC-F0B30E0D90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CB2CAB9D-A36F-48D2-8267-9F784E09B6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1" name="Text Box 15">
          <a:extLst>
            <a:ext uri="{FF2B5EF4-FFF2-40B4-BE49-F238E27FC236}">
              <a16:creationId xmlns:a16="http://schemas.microsoft.com/office/drawing/2014/main" id="{2EAAAAF1-9E54-4F9E-B64A-41AF51903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2" name="Text Box 15">
          <a:extLst>
            <a:ext uri="{FF2B5EF4-FFF2-40B4-BE49-F238E27FC236}">
              <a16:creationId xmlns:a16="http://schemas.microsoft.com/office/drawing/2014/main" id="{3371141C-F73F-4667-954C-7A2A5C1A96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3" name="Text Box 15">
          <a:extLst>
            <a:ext uri="{FF2B5EF4-FFF2-40B4-BE49-F238E27FC236}">
              <a16:creationId xmlns:a16="http://schemas.microsoft.com/office/drawing/2014/main" id="{B1B7C885-6FDD-495D-AE1C-3D054CC2C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4" name="Text Box 15">
          <a:extLst>
            <a:ext uri="{FF2B5EF4-FFF2-40B4-BE49-F238E27FC236}">
              <a16:creationId xmlns:a16="http://schemas.microsoft.com/office/drawing/2014/main" id="{BEA2B431-B802-4CBC-9566-E53B6163A6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5" name="Text Box 15">
          <a:extLst>
            <a:ext uri="{FF2B5EF4-FFF2-40B4-BE49-F238E27FC236}">
              <a16:creationId xmlns:a16="http://schemas.microsoft.com/office/drawing/2014/main" id="{75A8D25B-3571-4145-A6D1-AB3DA1B645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6" name="Text Box 15">
          <a:extLst>
            <a:ext uri="{FF2B5EF4-FFF2-40B4-BE49-F238E27FC236}">
              <a16:creationId xmlns:a16="http://schemas.microsoft.com/office/drawing/2014/main" id="{456E88B6-6D9E-48D4-AF75-24F72CB5A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7" name="Text Box 15">
          <a:extLst>
            <a:ext uri="{FF2B5EF4-FFF2-40B4-BE49-F238E27FC236}">
              <a16:creationId xmlns:a16="http://schemas.microsoft.com/office/drawing/2014/main" id="{3D78448A-7456-4538-9D2A-3317855FBBF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8" name="Text Box 15">
          <a:extLst>
            <a:ext uri="{FF2B5EF4-FFF2-40B4-BE49-F238E27FC236}">
              <a16:creationId xmlns:a16="http://schemas.microsoft.com/office/drawing/2014/main" id="{28199723-4D95-4CE7-885D-A4C3BD9FD1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A5AEBDE-3303-4ACE-9B15-1BC8ADF970B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0" name="Text Box 15">
          <a:extLst>
            <a:ext uri="{FF2B5EF4-FFF2-40B4-BE49-F238E27FC236}">
              <a16:creationId xmlns:a16="http://schemas.microsoft.com/office/drawing/2014/main" id="{8DCD9B09-FF2F-40C2-8F5D-5E652D5524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1" name="Text Box 15">
          <a:extLst>
            <a:ext uri="{FF2B5EF4-FFF2-40B4-BE49-F238E27FC236}">
              <a16:creationId xmlns:a16="http://schemas.microsoft.com/office/drawing/2014/main" id="{10153C4E-D2BC-4AC0-8AB3-4FF02009E3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2" name="Text Box 15">
          <a:extLst>
            <a:ext uri="{FF2B5EF4-FFF2-40B4-BE49-F238E27FC236}">
              <a16:creationId xmlns:a16="http://schemas.microsoft.com/office/drawing/2014/main" id="{B15CEABD-3310-4193-B692-6FD810B354B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3" name="Text Box 15">
          <a:extLst>
            <a:ext uri="{FF2B5EF4-FFF2-40B4-BE49-F238E27FC236}">
              <a16:creationId xmlns:a16="http://schemas.microsoft.com/office/drawing/2014/main" id="{9C7A5197-A9BE-42B8-8DCD-A93E800A2C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4" name="Text Box 15">
          <a:extLst>
            <a:ext uri="{FF2B5EF4-FFF2-40B4-BE49-F238E27FC236}">
              <a16:creationId xmlns:a16="http://schemas.microsoft.com/office/drawing/2014/main" id="{37FAD96C-50C6-4F67-A959-6D4EDD4AD8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5" name="Text Box 15">
          <a:extLst>
            <a:ext uri="{FF2B5EF4-FFF2-40B4-BE49-F238E27FC236}">
              <a16:creationId xmlns:a16="http://schemas.microsoft.com/office/drawing/2014/main" id="{EEC17A3C-C7B0-4BEB-86BE-DE627C2D44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6" name="Text Box 15">
          <a:extLst>
            <a:ext uri="{FF2B5EF4-FFF2-40B4-BE49-F238E27FC236}">
              <a16:creationId xmlns:a16="http://schemas.microsoft.com/office/drawing/2014/main" id="{F53B2AD3-BBFF-490E-BF6D-76F5B9DA6A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AE93F2FC-72DC-466C-B97D-50156E4BBED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BC1B4DC1-E732-4208-8CBD-C9C4D64010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9" name="Text Box 15">
          <a:extLst>
            <a:ext uri="{FF2B5EF4-FFF2-40B4-BE49-F238E27FC236}">
              <a16:creationId xmlns:a16="http://schemas.microsoft.com/office/drawing/2014/main" id="{F39142B0-7937-401A-9085-C28CFF1BB6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0" name="Text Box 15">
          <a:extLst>
            <a:ext uri="{FF2B5EF4-FFF2-40B4-BE49-F238E27FC236}">
              <a16:creationId xmlns:a16="http://schemas.microsoft.com/office/drawing/2014/main" id="{C6ED0B02-452F-43D1-89B2-85F59AF987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1" name="Text Box 15">
          <a:extLst>
            <a:ext uri="{FF2B5EF4-FFF2-40B4-BE49-F238E27FC236}">
              <a16:creationId xmlns:a16="http://schemas.microsoft.com/office/drawing/2014/main" id="{CC38BF25-71AC-4C36-914C-3582CEE9DA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2" name="Text Box 15">
          <a:extLst>
            <a:ext uri="{FF2B5EF4-FFF2-40B4-BE49-F238E27FC236}">
              <a16:creationId xmlns:a16="http://schemas.microsoft.com/office/drawing/2014/main" id="{941198F8-A815-4062-BC02-484314692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3" name="Text Box 15">
          <a:extLst>
            <a:ext uri="{FF2B5EF4-FFF2-40B4-BE49-F238E27FC236}">
              <a16:creationId xmlns:a16="http://schemas.microsoft.com/office/drawing/2014/main" id="{49B1AF73-DB5A-4C18-BC07-BA88E49AB4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4" name="Text Box 15">
          <a:extLst>
            <a:ext uri="{FF2B5EF4-FFF2-40B4-BE49-F238E27FC236}">
              <a16:creationId xmlns:a16="http://schemas.microsoft.com/office/drawing/2014/main" id="{E2EE0A56-296E-4A64-8908-87A96E1202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5" name="Text Box 15">
          <a:extLst>
            <a:ext uri="{FF2B5EF4-FFF2-40B4-BE49-F238E27FC236}">
              <a16:creationId xmlns:a16="http://schemas.microsoft.com/office/drawing/2014/main" id="{B962B5F0-282F-452E-BEBC-118BDD94B62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6" name="Text Box 15">
          <a:extLst>
            <a:ext uri="{FF2B5EF4-FFF2-40B4-BE49-F238E27FC236}">
              <a16:creationId xmlns:a16="http://schemas.microsoft.com/office/drawing/2014/main" id="{DBA90283-E068-4AA8-87C0-757216E238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43C5D4A4-9846-40C3-A5AA-117FD4BA14E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8" name="Text Box 15">
          <a:extLst>
            <a:ext uri="{FF2B5EF4-FFF2-40B4-BE49-F238E27FC236}">
              <a16:creationId xmlns:a16="http://schemas.microsoft.com/office/drawing/2014/main" id="{CEF62234-290B-4F47-9328-C29D21A08D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9" name="Text Box 15">
          <a:extLst>
            <a:ext uri="{FF2B5EF4-FFF2-40B4-BE49-F238E27FC236}">
              <a16:creationId xmlns:a16="http://schemas.microsoft.com/office/drawing/2014/main" id="{966409F5-CBD9-4781-84CD-81A5464A4F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0" name="Text Box 15">
          <a:extLst>
            <a:ext uri="{FF2B5EF4-FFF2-40B4-BE49-F238E27FC236}">
              <a16:creationId xmlns:a16="http://schemas.microsoft.com/office/drawing/2014/main" id="{AFAB1152-39F9-4301-87EA-917BF89624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1" name="Text Box 15">
          <a:extLst>
            <a:ext uri="{FF2B5EF4-FFF2-40B4-BE49-F238E27FC236}">
              <a16:creationId xmlns:a16="http://schemas.microsoft.com/office/drawing/2014/main" id="{D2151C3B-CA5C-41B5-83C2-AB9B2EC033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2" name="Text Box 15">
          <a:extLst>
            <a:ext uri="{FF2B5EF4-FFF2-40B4-BE49-F238E27FC236}">
              <a16:creationId xmlns:a16="http://schemas.microsoft.com/office/drawing/2014/main" id="{A6133E9B-3D60-4FB0-9330-31B3FD70FF8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3" name="Text Box 15">
          <a:extLst>
            <a:ext uri="{FF2B5EF4-FFF2-40B4-BE49-F238E27FC236}">
              <a16:creationId xmlns:a16="http://schemas.microsoft.com/office/drawing/2014/main" id="{39E410AC-1AFB-48BE-ACF3-AF2612F374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4" name="Text Box 15">
          <a:extLst>
            <a:ext uri="{FF2B5EF4-FFF2-40B4-BE49-F238E27FC236}">
              <a16:creationId xmlns:a16="http://schemas.microsoft.com/office/drawing/2014/main" id="{5B873934-D2F8-45E0-B694-EB63D37D79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17AEB34B-E087-454C-8CC5-390DEBF53B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145EE315-6C29-43B2-9620-72059071DD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7" name="Text Box 15">
          <a:extLst>
            <a:ext uri="{FF2B5EF4-FFF2-40B4-BE49-F238E27FC236}">
              <a16:creationId xmlns:a16="http://schemas.microsoft.com/office/drawing/2014/main" id="{1FEE92A6-C9E3-4DE1-B12B-2C03C0D2ED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8" name="Text Box 15">
          <a:extLst>
            <a:ext uri="{FF2B5EF4-FFF2-40B4-BE49-F238E27FC236}">
              <a16:creationId xmlns:a16="http://schemas.microsoft.com/office/drawing/2014/main" id="{DB26D9E0-1BF1-436C-82C0-E1065C18CA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9" name="Text Box 15">
          <a:extLst>
            <a:ext uri="{FF2B5EF4-FFF2-40B4-BE49-F238E27FC236}">
              <a16:creationId xmlns:a16="http://schemas.microsoft.com/office/drawing/2014/main" id="{C20E2910-25D9-43A5-A336-EE07FDE97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0" name="Text Box 15">
          <a:extLst>
            <a:ext uri="{FF2B5EF4-FFF2-40B4-BE49-F238E27FC236}">
              <a16:creationId xmlns:a16="http://schemas.microsoft.com/office/drawing/2014/main" id="{EAF3A6FE-3B8B-46E8-BA16-6224B4958E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1" name="Text Box 15">
          <a:extLst>
            <a:ext uri="{FF2B5EF4-FFF2-40B4-BE49-F238E27FC236}">
              <a16:creationId xmlns:a16="http://schemas.microsoft.com/office/drawing/2014/main" id="{B33FCB09-709C-428E-BD0D-2E7F439C95C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2" name="Text Box 15">
          <a:extLst>
            <a:ext uri="{FF2B5EF4-FFF2-40B4-BE49-F238E27FC236}">
              <a16:creationId xmlns:a16="http://schemas.microsoft.com/office/drawing/2014/main" id="{95EA9DB4-ADB1-415B-B5BA-D53FA8D6F6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3" name="Text Box 15">
          <a:extLst>
            <a:ext uri="{FF2B5EF4-FFF2-40B4-BE49-F238E27FC236}">
              <a16:creationId xmlns:a16="http://schemas.microsoft.com/office/drawing/2014/main" id="{04947EE8-2A42-4226-8EE5-02B89E44A8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4" name="Text Box 15">
          <a:extLst>
            <a:ext uri="{FF2B5EF4-FFF2-40B4-BE49-F238E27FC236}">
              <a16:creationId xmlns:a16="http://schemas.microsoft.com/office/drawing/2014/main" id="{65A47710-091E-4CE8-92E4-F4DBE59474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335F8EC7-862B-433C-8207-8547123893C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6" name="Text Box 15">
          <a:extLst>
            <a:ext uri="{FF2B5EF4-FFF2-40B4-BE49-F238E27FC236}">
              <a16:creationId xmlns:a16="http://schemas.microsoft.com/office/drawing/2014/main" id="{D0FC48FB-38BC-4DB9-BC85-89A09073F1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7" name="Text Box 15">
          <a:extLst>
            <a:ext uri="{FF2B5EF4-FFF2-40B4-BE49-F238E27FC236}">
              <a16:creationId xmlns:a16="http://schemas.microsoft.com/office/drawing/2014/main" id="{7D8B1BEA-4F74-47FA-93DF-8715B31D50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8" name="Text Box 15">
          <a:extLst>
            <a:ext uri="{FF2B5EF4-FFF2-40B4-BE49-F238E27FC236}">
              <a16:creationId xmlns:a16="http://schemas.microsoft.com/office/drawing/2014/main" id="{4DB3F2C2-8FA3-4409-96B3-E8DB0EA75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9" name="Text Box 15">
          <a:extLst>
            <a:ext uri="{FF2B5EF4-FFF2-40B4-BE49-F238E27FC236}">
              <a16:creationId xmlns:a16="http://schemas.microsoft.com/office/drawing/2014/main" id="{F01EAB77-9F8F-4162-8C2B-E849D19525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0" name="Text Box 15">
          <a:extLst>
            <a:ext uri="{FF2B5EF4-FFF2-40B4-BE49-F238E27FC236}">
              <a16:creationId xmlns:a16="http://schemas.microsoft.com/office/drawing/2014/main" id="{EB90EB52-0A28-4179-877E-2CDFC895160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1" name="Text Box 15">
          <a:extLst>
            <a:ext uri="{FF2B5EF4-FFF2-40B4-BE49-F238E27FC236}">
              <a16:creationId xmlns:a16="http://schemas.microsoft.com/office/drawing/2014/main" id="{69DABB74-918F-4CBB-B746-9BE305AA5D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2" name="Text Box 15">
          <a:extLst>
            <a:ext uri="{FF2B5EF4-FFF2-40B4-BE49-F238E27FC236}">
              <a16:creationId xmlns:a16="http://schemas.microsoft.com/office/drawing/2014/main" id="{19030767-EDD3-4B82-8915-AA4DBC05E71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9D2FF7EA-721D-4E81-97E2-EF73B48551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BD3D4784-018C-492E-895E-759A2F609A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5" name="Text Box 15">
          <a:extLst>
            <a:ext uri="{FF2B5EF4-FFF2-40B4-BE49-F238E27FC236}">
              <a16:creationId xmlns:a16="http://schemas.microsoft.com/office/drawing/2014/main" id="{53CBCBB9-6D53-4E7A-B29A-160DC55B9A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6" name="Text Box 15">
          <a:extLst>
            <a:ext uri="{FF2B5EF4-FFF2-40B4-BE49-F238E27FC236}">
              <a16:creationId xmlns:a16="http://schemas.microsoft.com/office/drawing/2014/main" id="{C2BC8A61-17E6-4E2E-BD22-0EB24D2E4B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7" name="Text Box 15">
          <a:extLst>
            <a:ext uri="{FF2B5EF4-FFF2-40B4-BE49-F238E27FC236}">
              <a16:creationId xmlns:a16="http://schemas.microsoft.com/office/drawing/2014/main" id="{FAAF95D9-EA62-4346-B615-9801A545F0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8" name="Text Box 15">
          <a:extLst>
            <a:ext uri="{FF2B5EF4-FFF2-40B4-BE49-F238E27FC236}">
              <a16:creationId xmlns:a16="http://schemas.microsoft.com/office/drawing/2014/main" id="{0B3197F1-FB32-4960-8C61-B91A19AB54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9" name="Text Box 15">
          <a:extLst>
            <a:ext uri="{FF2B5EF4-FFF2-40B4-BE49-F238E27FC236}">
              <a16:creationId xmlns:a16="http://schemas.microsoft.com/office/drawing/2014/main" id="{24512CD2-B530-403D-B9A1-FCBC0B752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0" name="Text Box 15">
          <a:extLst>
            <a:ext uri="{FF2B5EF4-FFF2-40B4-BE49-F238E27FC236}">
              <a16:creationId xmlns:a16="http://schemas.microsoft.com/office/drawing/2014/main" id="{1163D03E-9F8B-4C32-BA06-3571510C0E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1" name="Text Box 15">
          <a:extLst>
            <a:ext uri="{FF2B5EF4-FFF2-40B4-BE49-F238E27FC236}">
              <a16:creationId xmlns:a16="http://schemas.microsoft.com/office/drawing/2014/main" id="{F961E6DA-95C4-416F-915C-C856DC9D79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2" name="Text Box 15">
          <a:extLst>
            <a:ext uri="{FF2B5EF4-FFF2-40B4-BE49-F238E27FC236}">
              <a16:creationId xmlns:a16="http://schemas.microsoft.com/office/drawing/2014/main" id="{E4AFEC06-1807-40BA-8E8A-966678B144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F4866587-49DA-4B79-9C34-F838C02218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4" name="Text Box 15">
          <a:extLst>
            <a:ext uri="{FF2B5EF4-FFF2-40B4-BE49-F238E27FC236}">
              <a16:creationId xmlns:a16="http://schemas.microsoft.com/office/drawing/2014/main" id="{66EB362F-F0EA-42CC-A120-A4FD4337E5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5" name="Text Box 15">
          <a:extLst>
            <a:ext uri="{FF2B5EF4-FFF2-40B4-BE49-F238E27FC236}">
              <a16:creationId xmlns:a16="http://schemas.microsoft.com/office/drawing/2014/main" id="{5890A4BA-9C26-4FF3-B616-D116BFF924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6" name="Text Box 15">
          <a:extLst>
            <a:ext uri="{FF2B5EF4-FFF2-40B4-BE49-F238E27FC236}">
              <a16:creationId xmlns:a16="http://schemas.microsoft.com/office/drawing/2014/main" id="{BCF8494E-FFFC-46AB-BB12-6CD5D101F9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7" name="Text Box 15">
          <a:extLst>
            <a:ext uri="{FF2B5EF4-FFF2-40B4-BE49-F238E27FC236}">
              <a16:creationId xmlns:a16="http://schemas.microsoft.com/office/drawing/2014/main" id="{13F1B464-5FD1-4878-92CB-6F11DBD186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8" name="Text Box 15">
          <a:extLst>
            <a:ext uri="{FF2B5EF4-FFF2-40B4-BE49-F238E27FC236}">
              <a16:creationId xmlns:a16="http://schemas.microsoft.com/office/drawing/2014/main" id="{1CC94CBF-27B0-4DF6-9843-AB56178CB8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9" name="Text Box 15">
          <a:extLst>
            <a:ext uri="{FF2B5EF4-FFF2-40B4-BE49-F238E27FC236}">
              <a16:creationId xmlns:a16="http://schemas.microsoft.com/office/drawing/2014/main" id="{5DA04C25-58F5-448C-9100-7706B399A3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0" name="Text Box 15">
          <a:extLst>
            <a:ext uri="{FF2B5EF4-FFF2-40B4-BE49-F238E27FC236}">
              <a16:creationId xmlns:a16="http://schemas.microsoft.com/office/drawing/2014/main" id="{FEA4B175-1A48-41F8-A8E9-74AB6798DC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2E7D8967-D8BF-486B-814D-D9A82028665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E35FF1A5-8758-4094-B8E6-0E2ACBE691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3" name="Text Box 15">
          <a:extLst>
            <a:ext uri="{FF2B5EF4-FFF2-40B4-BE49-F238E27FC236}">
              <a16:creationId xmlns:a16="http://schemas.microsoft.com/office/drawing/2014/main" id="{5F06C55E-6A74-4F4A-9C09-4CC73A648D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4" name="Text Box 15">
          <a:extLst>
            <a:ext uri="{FF2B5EF4-FFF2-40B4-BE49-F238E27FC236}">
              <a16:creationId xmlns:a16="http://schemas.microsoft.com/office/drawing/2014/main" id="{E59879BB-2B76-45B4-B93F-BE41792CA4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5" name="Text Box 15">
          <a:extLst>
            <a:ext uri="{FF2B5EF4-FFF2-40B4-BE49-F238E27FC236}">
              <a16:creationId xmlns:a16="http://schemas.microsoft.com/office/drawing/2014/main" id="{E0390B6D-EDCB-4721-8094-72FD08C1A74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6" name="Text Box 15">
          <a:extLst>
            <a:ext uri="{FF2B5EF4-FFF2-40B4-BE49-F238E27FC236}">
              <a16:creationId xmlns:a16="http://schemas.microsoft.com/office/drawing/2014/main" id="{ABA98292-DACD-4535-B71A-87933C387B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7" name="Text Box 15">
          <a:extLst>
            <a:ext uri="{FF2B5EF4-FFF2-40B4-BE49-F238E27FC236}">
              <a16:creationId xmlns:a16="http://schemas.microsoft.com/office/drawing/2014/main" id="{07D461A4-C57F-4ACE-95B0-163AC56DEF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8" name="Text Box 15">
          <a:extLst>
            <a:ext uri="{FF2B5EF4-FFF2-40B4-BE49-F238E27FC236}">
              <a16:creationId xmlns:a16="http://schemas.microsoft.com/office/drawing/2014/main" id="{52CE526B-3849-4256-BAEE-F4E0876DDF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9" name="Text Box 15">
          <a:extLst>
            <a:ext uri="{FF2B5EF4-FFF2-40B4-BE49-F238E27FC236}">
              <a16:creationId xmlns:a16="http://schemas.microsoft.com/office/drawing/2014/main" id="{FD892BE8-DA04-4D07-AA73-80BB428C0F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0" name="Text Box 15">
          <a:extLst>
            <a:ext uri="{FF2B5EF4-FFF2-40B4-BE49-F238E27FC236}">
              <a16:creationId xmlns:a16="http://schemas.microsoft.com/office/drawing/2014/main" id="{6E83CC93-E765-43C3-A2B4-A3B5464E35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86E6F71C-FD75-4875-8804-BBEC238B734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2" name="Text Box 15">
          <a:extLst>
            <a:ext uri="{FF2B5EF4-FFF2-40B4-BE49-F238E27FC236}">
              <a16:creationId xmlns:a16="http://schemas.microsoft.com/office/drawing/2014/main" id="{E09BCA58-3808-48E7-8E05-E44635E1C2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3" name="Text Box 15">
          <a:extLst>
            <a:ext uri="{FF2B5EF4-FFF2-40B4-BE49-F238E27FC236}">
              <a16:creationId xmlns:a16="http://schemas.microsoft.com/office/drawing/2014/main" id="{61DB83E8-2102-40F8-B3D8-FE573BCDE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4" name="Text Box 15">
          <a:extLst>
            <a:ext uri="{FF2B5EF4-FFF2-40B4-BE49-F238E27FC236}">
              <a16:creationId xmlns:a16="http://schemas.microsoft.com/office/drawing/2014/main" id="{C71900E7-3645-4A6F-B147-470E19B4A9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5" name="Text Box 15">
          <a:extLst>
            <a:ext uri="{FF2B5EF4-FFF2-40B4-BE49-F238E27FC236}">
              <a16:creationId xmlns:a16="http://schemas.microsoft.com/office/drawing/2014/main" id="{17660870-FF94-4E37-B873-0B0C6125AAA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6" name="Text Box 15">
          <a:extLst>
            <a:ext uri="{FF2B5EF4-FFF2-40B4-BE49-F238E27FC236}">
              <a16:creationId xmlns:a16="http://schemas.microsoft.com/office/drawing/2014/main" id="{309B3E6C-2840-4AC4-912B-06835D080C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7" name="Text Box 15">
          <a:extLst>
            <a:ext uri="{FF2B5EF4-FFF2-40B4-BE49-F238E27FC236}">
              <a16:creationId xmlns:a16="http://schemas.microsoft.com/office/drawing/2014/main" id="{CDBB6789-6F9E-4A42-AA20-1046EF90D3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8" name="Text Box 15">
          <a:extLst>
            <a:ext uri="{FF2B5EF4-FFF2-40B4-BE49-F238E27FC236}">
              <a16:creationId xmlns:a16="http://schemas.microsoft.com/office/drawing/2014/main" id="{B6D86B35-E3CF-4FED-B289-0B74718DEE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7262BE16-D1C6-4A76-BE73-C0779D4406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C016881F-83C0-42F1-8EF4-F0D7BEFF26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1" name="Text Box 15">
          <a:extLst>
            <a:ext uri="{FF2B5EF4-FFF2-40B4-BE49-F238E27FC236}">
              <a16:creationId xmlns:a16="http://schemas.microsoft.com/office/drawing/2014/main" id="{89ECD522-FD89-4758-81E1-9ECED9DCBC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2" name="Text Box 15">
          <a:extLst>
            <a:ext uri="{FF2B5EF4-FFF2-40B4-BE49-F238E27FC236}">
              <a16:creationId xmlns:a16="http://schemas.microsoft.com/office/drawing/2014/main" id="{1C3EDB8A-BF8A-4613-94F9-BD764E8840E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3" name="Text Box 15">
          <a:extLst>
            <a:ext uri="{FF2B5EF4-FFF2-40B4-BE49-F238E27FC236}">
              <a16:creationId xmlns:a16="http://schemas.microsoft.com/office/drawing/2014/main" id="{98611053-4A54-48DA-A940-453CE9DD70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4" name="Text Box 15">
          <a:extLst>
            <a:ext uri="{FF2B5EF4-FFF2-40B4-BE49-F238E27FC236}">
              <a16:creationId xmlns:a16="http://schemas.microsoft.com/office/drawing/2014/main" id="{6212A9D1-D4EB-49D0-A142-F1605183BB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5" name="Text Box 15">
          <a:extLst>
            <a:ext uri="{FF2B5EF4-FFF2-40B4-BE49-F238E27FC236}">
              <a16:creationId xmlns:a16="http://schemas.microsoft.com/office/drawing/2014/main" id="{62B3FCB4-EEE9-45E0-B969-BDD1BB24209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6" name="Text Box 15">
          <a:extLst>
            <a:ext uri="{FF2B5EF4-FFF2-40B4-BE49-F238E27FC236}">
              <a16:creationId xmlns:a16="http://schemas.microsoft.com/office/drawing/2014/main" id="{4B269BEF-ED65-4A06-9DA6-70F22E0C2E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7" name="Text Box 15">
          <a:extLst>
            <a:ext uri="{FF2B5EF4-FFF2-40B4-BE49-F238E27FC236}">
              <a16:creationId xmlns:a16="http://schemas.microsoft.com/office/drawing/2014/main" id="{4435D259-74C5-4551-81AC-C400C3F779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8" name="Text Box 15">
          <a:extLst>
            <a:ext uri="{FF2B5EF4-FFF2-40B4-BE49-F238E27FC236}">
              <a16:creationId xmlns:a16="http://schemas.microsoft.com/office/drawing/2014/main" id="{C8EB1FC6-7C8B-491F-A0D1-553E971AFB2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8899D6B8-105D-4687-B49C-8B382CFE19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0" name="Text Box 15">
          <a:extLst>
            <a:ext uri="{FF2B5EF4-FFF2-40B4-BE49-F238E27FC236}">
              <a16:creationId xmlns:a16="http://schemas.microsoft.com/office/drawing/2014/main" id="{7DA23414-4B8D-42CF-9DF1-1CE7D46F0A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1" name="Text Box 15">
          <a:extLst>
            <a:ext uri="{FF2B5EF4-FFF2-40B4-BE49-F238E27FC236}">
              <a16:creationId xmlns:a16="http://schemas.microsoft.com/office/drawing/2014/main" id="{4DE7E7CD-1ADC-44D1-AE29-436B962CB3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2" name="Text Box 15">
          <a:extLst>
            <a:ext uri="{FF2B5EF4-FFF2-40B4-BE49-F238E27FC236}">
              <a16:creationId xmlns:a16="http://schemas.microsoft.com/office/drawing/2014/main" id="{F2973D8D-E966-41C1-B2FA-4C6DD4F827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3" name="Text Box 15">
          <a:extLst>
            <a:ext uri="{FF2B5EF4-FFF2-40B4-BE49-F238E27FC236}">
              <a16:creationId xmlns:a16="http://schemas.microsoft.com/office/drawing/2014/main" id="{546D942A-C4AD-42EF-A1C1-7F2380DE952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4" name="Text Box 15">
          <a:extLst>
            <a:ext uri="{FF2B5EF4-FFF2-40B4-BE49-F238E27FC236}">
              <a16:creationId xmlns:a16="http://schemas.microsoft.com/office/drawing/2014/main" id="{062EF6B4-E590-49CC-9F28-90138A1455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5" name="Text Box 15">
          <a:extLst>
            <a:ext uri="{FF2B5EF4-FFF2-40B4-BE49-F238E27FC236}">
              <a16:creationId xmlns:a16="http://schemas.microsoft.com/office/drawing/2014/main" id="{23D33D85-7376-4C93-B37A-F99ED5514C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6" name="Text Box 15">
          <a:extLst>
            <a:ext uri="{FF2B5EF4-FFF2-40B4-BE49-F238E27FC236}">
              <a16:creationId xmlns:a16="http://schemas.microsoft.com/office/drawing/2014/main" id="{E48E2F06-F9A0-428C-842C-28C5BB33E7B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EB18C41A-FD83-4A2C-BCC4-7805761D25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F7DACFFB-7050-4258-99A8-D05E77C0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9" name="Text Box 15">
          <a:extLst>
            <a:ext uri="{FF2B5EF4-FFF2-40B4-BE49-F238E27FC236}">
              <a16:creationId xmlns:a16="http://schemas.microsoft.com/office/drawing/2014/main" id="{ABEFA854-DA37-4472-A108-20017CFFE7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0" name="Text Box 15">
          <a:extLst>
            <a:ext uri="{FF2B5EF4-FFF2-40B4-BE49-F238E27FC236}">
              <a16:creationId xmlns:a16="http://schemas.microsoft.com/office/drawing/2014/main" id="{F7CD50C4-3F2E-4079-9D6B-90A995A913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1" name="Text Box 15">
          <a:extLst>
            <a:ext uri="{FF2B5EF4-FFF2-40B4-BE49-F238E27FC236}">
              <a16:creationId xmlns:a16="http://schemas.microsoft.com/office/drawing/2014/main" id="{DCD2FA31-CDBF-48DF-93F0-3BCE4739B17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2" name="Text Box 15">
          <a:extLst>
            <a:ext uri="{FF2B5EF4-FFF2-40B4-BE49-F238E27FC236}">
              <a16:creationId xmlns:a16="http://schemas.microsoft.com/office/drawing/2014/main" id="{FBCD1D81-5B49-4D2D-A834-D4E01EA50A3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3" name="Text Box 15">
          <a:extLst>
            <a:ext uri="{FF2B5EF4-FFF2-40B4-BE49-F238E27FC236}">
              <a16:creationId xmlns:a16="http://schemas.microsoft.com/office/drawing/2014/main" id="{4B92AF82-AFAE-4242-BC2F-B2A1315C1E3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4" name="Text Box 15">
          <a:extLst>
            <a:ext uri="{FF2B5EF4-FFF2-40B4-BE49-F238E27FC236}">
              <a16:creationId xmlns:a16="http://schemas.microsoft.com/office/drawing/2014/main" id="{6175FF3B-7F28-463A-83AD-17B802959E0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5" name="Text Box 15">
          <a:extLst>
            <a:ext uri="{FF2B5EF4-FFF2-40B4-BE49-F238E27FC236}">
              <a16:creationId xmlns:a16="http://schemas.microsoft.com/office/drawing/2014/main" id="{29C73D2D-A3FB-4983-9E80-551E1EF6D8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6" name="Text Box 15">
          <a:extLst>
            <a:ext uri="{FF2B5EF4-FFF2-40B4-BE49-F238E27FC236}">
              <a16:creationId xmlns:a16="http://schemas.microsoft.com/office/drawing/2014/main" id="{28D50581-798A-4EAF-8C6B-B2EA2E660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75A5A892-3457-4160-9E03-4AE554AF9EE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8" name="Text Box 15">
          <a:extLst>
            <a:ext uri="{FF2B5EF4-FFF2-40B4-BE49-F238E27FC236}">
              <a16:creationId xmlns:a16="http://schemas.microsoft.com/office/drawing/2014/main" id="{DCE5F2CA-D555-4164-B0B6-57DFA755B8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9" name="Text Box 15">
          <a:extLst>
            <a:ext uri="{FF2B5EF4-FFF2-40B4-BE49-F238E27FC236}">
              <a16:creationId xmlns:a16="http://schemas.microsoft.com/office/drawing/2014/main" id="{86669504-DBBD-4F29-88CA-98D133829E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0" name="Text Box 15">
          <a:extLst>
            <a:ext uri="{FF2B5EF4-FFF2-40B4-BE49-F238E27FC236}">
              <a16:creationId xmlns:a16="http://schemas.microsoft.com/office/drawing/2014/main" id="{44BA752E-F19B-4F33-9B7A-9AD7FF2F30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1" name="Text Box 15">
          <a:extLst>
            <a:ext uri="{FF2B5EF4-FFF2-40B4-BE49-F238E27FC236}">
              <a16:creationId xmlns:a16="http://schemas.microsoft.com/office/drawing/2014/main" id="{5511922E-3323-4CF6-9247-0DC434D0E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2" name="Text Box 15">
          <a:extLst>
            <a:ext uri="{FF2B5EF4-FFF2-40B4-BE49-F238E27FC236}">
              <a16:creationId xmlns:a16="http://schemas.microsoft.com/office/drawing/2014/main" id="{70295E87-57EB-4120-B13D-4C06813FEB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3" name="Text Box 15">
          <a:extLst>
            <a:ext uri="{FF2B5EF4-FFF2-40B4-BE49-F238E27FC236}">
              <a16:creationId xmlns:a16="http://schemas.microsoft.com/office/drawing/2014/main" id="{6D4D58F3-4790-4506-A157-AA23CF7BE0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4" name="Text Box 15">
          <a:extLst>
            <a:ext uri="{FF2B5EF4-FFF2-40B4-BE49-F238E27FC236}">
              <a16:creationId xmlns:a16="http://schemas.microsoft.com/office/drawing/2014/main" id="{69751DDD-C14F-413A-918A-93EB59E7615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D593723-D2B6-44F7-9172-5CA0E4D68F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96FB9324-BAC8-4E82-9F7F-E347BBFAEEE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7" name="Text Box 15">
          <a:extLst>
            <a:ext uri="{FF2B5EF4-FFF2-40B4-BE49-F238E27FC236}">
              <a16:creationId xmlns:a16="http://schemas.microsoft.com/office/drawing/2014/main" id="{A2C58D00-752C-4F4F-8F03-76F22BBDD30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8" name="Text Box 15">
          <a:extLst>
            <a:ext uri="{FF2B5EF4-FFF2-40B4-BE49-F238E27FC236}">
              <a16:creationId xmlns:a16="http://schemas.microsoft.com/office/drawing/2014/main" id="{62727714-84BD-417A-9518-16FB7A753B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9" name="Text Box 15">
          <a:extLst>
            <a:ext uri="{FF2B5EF4-FFF2-40B4-BE49-F238E27FC236}">
              <a16:creationId xmlns:a16="http://schemas.microsoft.com/office/drawing/2014/main" id="{A710593B-1B15-4CAD-9E8A-86DF653425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0" name="Text Box 15">
          <a:extLst>
            <a:ext uri="{FF2B5EF4-FFF2-40B4-BE49-F238E27FC236}">
              <a16:creationId xmlns:a16="http://schemas.microsoft.com/office/drawing/2014/main" id="{14BA629F-88DC-4F16-8C57-53F05A8732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1" name="Text Box 15">
          <a:extLst>
            <a:ext uri="{FF2B5EF4-FFF2-40B4-BE49-F238E27FC236}">
              <a16:creationId xmlns:a16="http://schemas.microsoft.com/office/drawing/2014/main" id="{0FE7A49D-1818-4F73-8148-9B027F633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2" name="Text Box 15">
          <a:extLst>
            <a:ext uri="{FF2B5EF4-FFF2-40B4-BE49-F238E27FC236}">
              <a16:creationId xmlns:a16="http://schemas.microsoft.com/office/drawing/2014/main" id="{F0AC8461-17FF-488A-9628-2F20D96D86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3" name="Text Box 15">
          <a:extLst>
            <a:ext uri="{FF2B5EF4-FFF2-40B4-BE49-F238E27FC236}">
              <a16:creationId xmlns:a16="http://schemas.microsoft.com/office/drawing/2014/main" id="{D7F002EF-E015-45C7-B9E6-0F5CE1F075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4" name="Text Box 15">
          <a:extLst>
            <a:ext uri="{FF2B5EF4-FFF2-40B4-BE49-F238E27FC236}">
              <a16:creationId xmlns:a16="http://schemas.microsoft.com/office/drawing/2014/main" id="{F95BB3A8-5057-4849-A90F-3155AD3B97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A092E4EB-FFB0-4525-9B04-CF52033C26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6" name="Text Box 15">
          <a:extLst>
            <a:ext uri="{FF2B5EF4-FFF2-40B4-BE49-F238E27FC236}">
              <a16:creationId xmlns:a16="http://schemas.microsoft.com/office/drawing/2014/main" id="{8F92F1B5-B050-466B-A4C7-79C922B8D2E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7" name="Text Box 15">
          <a:extLst>
            <a:ext uri="{FF2B5EF4-FFF2-40B4-BE49-F238E27FC236}">
              <a16:creationId xmlns:a16="http://schemas.microsoft.com/office/drawing/2014/main" id="{3D5FE79C-D031-4CA3-8A5A-04947D12FD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8" name="Text Box 15">
          <a:extLst>
            <a:ext uri="{FF2B5EF4-FFF2-40B4-BE49-F238E27FC236}">
              <a16:creationId xmlns:a16="http://schemas.microsoft.com/office/drawing/2014/main" id="{C65C05B1-C6E7-4BA4-B091-2040557819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9" name="Text Box 15">
          <a:extLst>
            <a:ext uri="{FF2B5EF4-FFF2-40B4-BE49-F238E27FC236}">
              <a16:creationId xmlns:a16="http://schemas.microsoft.com/office/drawing/2014/main" id="{F4757FAC-E286-4405-92AB-3D61BD23CC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0" name="Text Box 15">
          <a:extLst>
            <a:ext uri="{FF2B5EF4-FFF2-40B4-BE49-F238E27FC236}">
              <a16:creationId xmlns:a16="http://schemas.microsoft.com/office/drawing/2014/main" id="{4B8A4FE4-0D63-4610-8A3C-FBE1F60FA9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1" name="Text Box 15">
          <a:extLst>
            <a:ext uri="{FF2B5EF4-FFF2-40B4-BE49-F238E27FC236}">
              <a16:creationId xmlns:a16="http://schemas.microsoft.com/office/drawing/2014/main" id="{AB6B794D-C5AD-4367-8607-7CFD51924E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2" name="Text Box 15">
          <a:extLst>
            <a:ext uri="{FF2B5EF4-FFF2-40B4-BE49-F238E27FC236}">
              <a16:creationId xmlns:a16="http://schemas.microsoft.com/office/drawing/2014/main" id="{52595170-37CE-476F-9EC5-C4BFE4C26C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B70497EC-8D62-43D7-BA8F-FEAFE0260B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1B067218-8F81-42B8-89ED-18C41D8C95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5" name="Text Box 15">
          <a:extLst>
            <a:ext uri="{FF2B5EF4-FFF2-40B4-BE49-F238E27FC236}">
              <a16:creationId xmlns:a16="http://schemas.microsoft.com/office/drawing/2014/main" id="{1ACE32E5-EC4B-444B-B94D-30B789689D8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6" name="Text Box 15">
          <a:extLst>
            <a:ext uri="{FF2B5EF4-FFF2-40B4-BE49-F238E27FC236}">
              <a16:creationId xmlns:a16="http://schemas.microsoft.com/office/drawing/2014/main" id="{EE99EC4F-4680-4F6A-897D-061D45E83B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7" name="Text Box 15">
          <a:extLst>
            <a:ext uri="{FF2B5EF4-FFF2-40B4-BE49-F238E27FC236}">
              <a16:creationId xmlns:a16="http://schemas.microsoft.com/office/drawing/2014/main" id="{57934F44-E8A9-466B-86EF-90B90CDD3A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8" name="Text Box 15">
          <a:extLst>
            <a:ext uri="{FF2B5EF4-FFF2-40B4-BE49-F238E27FC236}">
              <a16:creationId xmlns:a16="http://schemas.microsoft.com/office/drawing/2014/main" id="{7037EC41-D039-4641-BF49-12F168A21E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9" name="Text Box 15">
          <a:extLst>
            <a:ext uri="{FF2B5EF4-FFF2-40B4-BE49-F238E27FC236}">
              <a16:creationId xmlns:a16="http://schemas.microsoft.com/office/drawing/2014/main" id="{B1A8FCF3-1DC9-4CD1-AF13-8A72A8447B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0" name="Text Box 15">
          <a:extLst>
            <a:ext uri="{FF2B5EF4-FFF2-40B4-BE49-F238E27FC236}">
              <a16:creationId xmlns:a16="http://schemas.microsoft.com/office/drawing/2014/main" id="{532035D7-6816-479E-B1C2-C0B5EC3A47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1" name="Text Box 15">
          <a:extLst>
            <a:ext uri="{FF2B5EF4-FFF2-40B4-BE49-F238E27FC236}">
              <a16:creationId xmlns:a16="http://schemas.microsoft.com/office/drawing/2014/main" id="{534AE956-4E34-46CE-8D6F-B79E57D80E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2" name="Text Box 15">
          <a:extLst>
            <a:ext uri="{FF2B5EF4-FFF2-40B4-BE49-F238E27FC236}">
              <a16:creationId xmlns:a16="http://schemas.microsoft.com/office/drawing/2014/main" id="{42948CDE-47A0-4BAA-8CD0-16D52D2E8D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126DE959-9E1F-4520-96C2-96AE3E223D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4" name="Text Box 15">
          <a:extLst>
            <a:ext uri="{FF2B5EF4-FFF2-40B4-BE49-F238E27FC236}">
              <a16:creationId xmlns:a16="http://schemas.microsoft.com/office/drawing/2014/main" id="{693752E2-6DF2-4F1C-967C-D8C53D41390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5" name="Text Box 15">
          <a:extLst>
            <a:ext uri="{FF2B5EF4-FFF2-40B4-BE49-F238E27FC236}">
              <a16:creationId xmlns:a16="http://schemas.microsoft.com/office/drawing/2014/main" id="{64C4DD99-5E3C-4BDB-BB94-4DF48F49867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6" name="Text Box 15">
          <a:extLst>
            <a:ext uri="{FF2B5EF4-FFF2-40B4-BE49-F238E27FC236}">
              <a16:creationId xmlns:a16="http://schemas.microsoft.com/office/drawing/2014/main" id="{1B9E8513-40A1-4884-85AE-9C04CCAC855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7" name="Text Box 15">
          <a:extLst>
            <a:ext uri="{FF2B5EF4-FFF2-40B4-BE49-F238E27FC236}">
              <a16:creationId xmlns:a16="http://schemas.microsoft.com/office/drawing/2014/main" id="{B26A6BB4-F50F-4CFA-94CC-FBB33F67F6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8" name="Text Box 15">
          <a:extLst>
            <a:ext uri="{FF2B5EF4-FFF2-40B4-BE49-F238E27FC236}">
              <a16:creationId xmlns:a16="http://schemas.microsoft.com/office/drawing/2014/main" id="{55C0AC06-57CB-4BC1-BD33-8532C4C148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9" name="Text Box 15">
          <a:extLst>
            <a:ext uri="{FF2B5EF4-FFF2-40B4-BE49-F238E27FC236}">
              <a16:creationId xmlns:a16="http://schemas.microsoft.com/office/drawing/2014/main" id="{D3FFA9A8-A7B9-43DE-A690-378583E2D1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0" name="Text Box 15">
          <a:extLst>
            <a:ext uri="{FF2B5EF4-FFF2-40B4-BE49-F238E27FC236}">
              <a16:creationId xmlns:a16="http://schemas.microsoft.com/office/drawing/2014/main" id="{B7581FD5-4552-47A0-815A-9B694F9504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D7F698DC-EAEE-4ED8-A92B-C9EEC1F9DE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848DC7C9-929E-445B-9D8A-44E273372F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3" name="Text Box 15">
          <a:extLst>
            <a:ext uri="{FF2B5EF4-FFF2-40B4-BE49-F238E27FC236}">
              <a16:creationId xmlns:a16="http://schemas.microsoft.com/office/drawing/2014/main" id="{272B6FAC-2366-43F0-BBCC-37D53C8E10F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4" name="Text Box 15">
          <a:extLst>
            <a:ext uri="{FF2B5EF4-FFF2-40B4-BE49-F238E27FC236}">
              <a16:creationId xmlns:a16="http://schemas.microsoft.com/office/drawing/2014/main" id="{07D0C9B3-5E40-40F5-81C9-73410BCE13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5" name="Text Box 15">
          <a:extLst>
            <a:ext uri="{FF2B5EF4-FFF2-40B4-BE49-F238E27FC236}">
              <a16:creationId xmlns:a16="http://schemas.microsoft.com/office/drawing/2014/main" id="{BFD3D48E-40DA-41F2-AEB0-77452E69CC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6" name="Text Box 15">
          <a:extLst>
            <a:ext uri="{FF2B5EF4-FFF2-40B4-BE49-F238E27FC236}">
              <a16:creationId xmlns:a16="http://schemas.microsoft.com/office/drawing/2014/main" id="{387A189D-5A06-4A39-9459-59C555274F9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7" name="Text Box 15">
          <a:extLst>
            <a:ext uri="{FF2B5EF4-FFF2-40B4-BE49-F238E27FC236}">
              <a16:creationId xmlns:a16="http://schemas.microsoft.com/office/drawing/2014/main" id="{F3012598-955B-4C69-B791-B2A872C7DA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8" name="Text Box 15">
          <a:extLst>
            <a:ext uri="{FF2B5EF4-FFF2-40B4-BE49-F238E27FC236}">
              <a16:creationId xmlns:a16="http://schemas.microsoft.com/office/drawing/2014/main" id="{CF96934A-BBE0-4643-B629-97B0F090B5F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9" name="Text Box 15">
          <a:extLst>
            <a:ext uri="{FF2B5EF4-FFF2-40B4-BE49-F238E27FC236}">
              <a16:creationId xmlns:a16="http://schemas.microsoft.com/office/drawing/2014/main" id="{9529244E-AB86-4D34-9F4D-F4F69829A4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0" name="Text Box 15">
          <a:extLst>
            <a:ext uri="{FF2B5EF4-FFF2-40B4-BE49-F238E27FC236}">
              <a16:creationId xmlns:a16="http://schemas.microsoft.com/office/drawing/2014/main" id="{78C426FD-4747-4D8A-803C-7E963463EDF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243FB38D-7BE3-4C56-ACDB-DD1A2ED10E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2" name="Text Box 15">
          <a:extLst>
            <a:ext uri="{FF2B5EF4-FFF2-40B4-BE49-F238E27FC236}">
              <a16:creationId xmlns:a16="http://schemas.microsoft.com/office/drawing/2014/main" id="{8C6A6E05-D1DC-45F9-B37E-DC47223537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3" name="Text Box 15">
          <a:extLst>
            <a:ext uri="{FF2B5EF4-FFF2-40B4-BE49-F238E27FC236}">
              <a16:creationId xmlns:a16="http://schemas.microsoft.com/office/drawing/2014/main" id="{2387214D-CF44-4B53-9940-F076CFCB9C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4" name="Text Box 15">
          <a:extLst>
            <a:ext uri="{FF2B5EF4-FFF2-40B4-BE49-F238E27FC236}">
              <a16:creationId xmlns:a16="http://schemas.microsoft.com/office/drawing/2014/main" id="{E04F9D6C-41E4-4650-A0BC-F9256D1555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5" name="Text Box 15">
          <a:extLst>
            <a:ext uri="{FF2B5EF4-FFF2-40B4-BE49-F238E27FC236}">
              <a16:creationId xmlns:a16="http://schemas.microsoft.com/office/drawing/2014/main" id="{090B9486-7790-4E5B-BF22-25A1F9F6B2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6" name="Text Box 15">
          <a:extLst>
            <a:ext uri="{FF2B5EF4-FFF2-40B4-BE49-F238E27FC236}">
              <a16:creationId xmlns:a16="http://schemas.microsoft.com/office/drawing/2014/main" id="{4087FDEB-333E-4424-BDC0-DEC9B557B2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7" name="Text Box 15">
          <a:extLst>
            <a:ext uri="{FF2B5EF4-FFF2-40B4-BE49-F238E27FC236}">
              <a16:creationId xmlns:a16="http://schemas.microsoft.com/office/drawing/2014/main" id="{F0EFB75B-D6DF-4E68-9B1E-590408F251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8" name="Text Box 15">
          <a:extLst>
            <a:ext uri="{FF2B5EF4-FFF2-40B4-BE49-F238E27FC236}">
              <a16:creationId xmlns:a16="http://schemas.microsoft.com/office/drawing/2014/main" id="{AB450CBB-C3ED-4B72-99E6-FF80CF3672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BCADD14-6DEC-40A0-A6EB-EE5F90C5F8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7124A07C-CD52-49A6-935C-81BF5912B9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1" name="Text Box 15">
          <a:extLst>
            <a:ext uri="{FF2B5EF4-FFF2-40B4-BE49-F238E27FC236}">
              <a16:creationId xmlns:a16="http://schemas.microsoft.com/office/drawing/2014/main" id="{7F555B54-90FD-40A6-AB19-FBD360185D4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2" name="Text Box 15">
          <a:extLst>
            <a:ext uri="{FF2B5EF4-FFF2-40B4-BE49-F238E27FC236}">
              <a16:creationId xmlns:a16="http://schemas.microsoft.com/office/drawing/2014/main" id="{F2DC09B9-12E0-470F-BE62-EA1AA30C35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3" name="Text Box 15">
          <a:extLst>
            <a:ext uri="{FF2B5EF4-FFF2-40B4-BE49-F238E27FC236}">
              <a16:creationId xmlns:a16="http://schemas.microsoft.com/office/drawing/2014/main" id="{8EB71F7F-C370-41D7-AF6E-D3E7CDF6DED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4" name="Text Box 15">
          <a:extLst>
            <a:ext uri="{FF2B5EF4-FFF2-40B4-BE49-F238E27FC236}">
              <a16:creationId xmlns:a16="http://schemas.microsoft.com/office/drawing/2014/main" id="{48DB168E-CABF-4B73-BE18-6D0C2DD4B36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5" name="Text Box 15">
          <a:extLst>
            <a:ext uri="{FF2B5EF4-FFF2-40B4-BE49-F238E27FC236}">
              <a16:creationId xmlns:a16="http://schemas.microsoft.com/office/drawing/2014/main" id="{62E0A8F7-DDB0-469D-B036-C79EAA567D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6" name="Text Box 15">
          <a:extLst>
            <a:ext uri="{FF2B5EF4-FFF2-40B4-BE49-F238E27FC236}">
              <a16:creationId xmlns:a16="http://schemas.microsoft.com/office/drawing/2014/main" id="{2C53B0FD-5D76-449C-9BE0-AC2E11C3B06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7" name="Text Box 15">
          <a:extLst>
            <a:ext uri="{FF2B5EF4-FFF2-40B4-BE49-F238E27FC236}">
              <a16:creationId xmlns:a16="http://schemas.microsoft.com/office/drawing/2014/main" id="{9418F5B2-2B66-4949-A1A6-5714948B18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8" name="Text Box 15">
          <a:extLst>
            <a:ext uri="{FF2B5EF4-FFF2-40B4-BE49-F238E27FC236}">
              <a16:creationId xmlns:a16="http://schemas.microsoft.com/office/drawing/2014/main" id="{84D3BBF2-FD79-47C6-8553-D6CA891D87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C5EFCD2C-31B3-4E36-BD60-FE5C9A2832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0" name="Text Box 15">
          <a:extLst>
            <a:ext uri="{FF2B5EF4-FFF2-40B4-BE49-F238E27FC236}">
              <a16:creationId xmlns:a16="http://schemas.microsoft.com/office/drawing/2014/main" id="{D3BC02B8-0788-47EA-B2D8-753B95E0832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1" name="Text Box 15">
          <a:extLst>
            <a:ext uri="{FF2B5EF4-FFF2-40B4-BE49-F238E27FC236}">
              <a16:creationId xmlns:a16="http://schemas.microsoft.com/office/drawing/2014/main" id="{F22A7F1C-93F3-4F22-8028-090E21BF5F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2" name="Text Box 15">
          <a:extLst>
            <a:ext uri="{FF2B5EF4-FFF2-40B4-BE49-F238E27FC236}">
              <a16:creationId xmlns:a16="http://schemas.microsoft.com/office/drawing/2014/main" id="{050FF0F2-2D4F-4E93-ABDE-FBA6019AB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3" name="Text Box 15">
          <a:extLst>
            <a:ext uri="{FF2B5EF4-FFF2-40B4-BE49-F238E27FC236}">
              <a16:creationId xmlns:a16="http://schemas.microsoft.com/office/drawing/2014/main" id="{1B9F0BDF-0522-4FE7-B173-8266D49B47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4" name="Text Box 15">
          <a:extLst>
            <a:ext uri="{FF2B5EF4-FFF2-40B4-BE49-F238E27FC236}">
              <a16:creationId xmlns:a16="http://schemas.microsoft.com/office/drawing/2014/main" id="{B68B20B4-7687-4742-8287-97B5CA56BE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5" name="Text Box 15">
          <a:extLst>
            <a:ext uri="{FF2B5EF4-FFF2-40B4-BE49-F238E27FC236}">
              <a16:creationId xmlns:a16="http://schemas.microsoft.com/office/drawing/2014/main" id="{1D581F45-8674-4118-811D-646C5FBA3E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6" name="Text Box 15">
          <a:extLst>
            <a:ext uri="{FF2B5EF4-FFF2-40B4-BE49-F238E27FC236}">
              <a16:creationId xmlns:a16="http://schemas.microsoft.com/office/drawing/2014/main" id="{E40A4E74-CBF0-4740-9053-83717C0632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3A0F68C8-FFED-463B-888F-B71F37609FA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952ACC24-3FA7-4125-99F5-5D99DECCCB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9" name="Text Box 15">
          <a:extLst>
            <a:ext uri="{FF2B5EF4-FFF2-40B4-BE49-F238E27FC236}">
              <a16:creationId xmlns:a16="http://schemas.microsoft.com/office/drawing/2014/main" id="{522F4CFC-39DA-4F53-9AA7-A243530446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0" name="Text Box 15">
          <a:extLst>
            <a:ext uri="{FF2B5EF4-FFF2-40B4-BE49-F238E27FC236}">
              <a16:creationId xmlns:a16="http://schemas.microsoft.com/office/drawing/2014/main" id="{BECC59FC-AD1D-434E-8171-CE9F0321F0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1" name="Text Box 15">
          <a:extLst>
            <a:ext uri="{FF2B5EF4-FFF2-40B4-BE49-F238E27FC236}">
              <a16:creationId xmlns:a16="http://schemas.microsoft.com/office/drawing/2014/main" id="{879AEA34-58D7-4672-A2A2-B5732EE359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2" name="Text Box 15">
          <a:extLst>
            <a:ext uri="{FF2B5EF4-FFF2-40B4-BE49-F238E27FC236}">
              <a16:creationId xmlns:a16="http://schemas.microsoft.com/office/drawing/2014/main" id="{586115AB-252D-4F05-9BDF-C54726359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3" name="Text Box 15">
          <a:extLst>
            <a:ext uri="{FF2B5EF4-FFF2-40B4-BE49-F238E27FC236}">
              <a16:creationId xmlns:a16="http://schemas.microsoft.com/office/drawing/2014/main" id="{B89D209B-AE79-4ABB-99C2-674C0C57BC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4" name="Text Box 15">
          <a:extLst>
            <a:ext uri="{FF2B5EF4-FFF2-40B4-BE49-F238E27FC236}">
              <a16:creationId xmlns:a16="http://schemas.microsoft.com/office/drawing/2014/main" id="{2074F39C-1842-4398-8555-94CCE44A23D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5" name="Text Box 15">
          <a:extLst>
            <a:ext uri="{FF2B5EF4-FFF2-40B4-BE49-F238E27FC236}">
              <a16:creationId xmlns:a16="http://schemas.microsoft.com/office/drawing/2014/main" id="{4B479883-511B-46BB-9970-765A56358C5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6" name="Text Box 15">
          <a:extLst>
            <a:ext uri="{FF2B5EF4-FFF2-40B4-BE49-F238E27FC236}">
              <a16:creationId xmlns:a16="http://schemas.microsoft.com/office/drawing/2014/main" id="{2DAC0492-5F0F-4911-91C3-AFFE130697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4B990E08-3EE7-4CFF-A717-D7178892FE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8" name="Text Box 15">
          <a:extLst>
            <a:ext uri="{FF2B5EF4-FFF2-40B4-BE49-F238E27FC236}">
              <a16:creationId xmlns:a16="http://schemas.microsoft.com/office/drawing/2014/main" id="{E949BA9D-5B21-4963-8C35-1833BE65E53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9" name="Text Box 15">
          <a:extLst>
            <a:ext uri="{FF2B5EF4-FFF2-40B4-BE49-F238E27FC236}">
              <a16:creationId xmlns:a16="http://schemas.microsoft.com/office/drawing/2014/main" id="{984969A0-DFA3-45E0-AB73-02E9B57D8B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0" name="Text Box 15">
          <a:extLst>
            <a:ext uri="{FF2B5EF4-FFF2-40B4-BE49-F238E27FC236}">
              <a16:creationId xmlns:a16="http://schemas.microsoft.com/office/drawing/2014/main" id="{C9E0E7C8-6226-4AC6-ABE8-C9A47C96495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1" name="Text Box 15">
          <a:extLst>
            <a:ext uri="{FF2B5EF4-FFF2-40B4-BE49-F238E27FC236}">
              <a16:creationId xmlns:a16="http://schemas.microsoft.com/office/drawing/2014/main" id="{EFC1934E-39CF-4AFF-BAED-8B6F3E44D1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2" name="Text Box 15">
          <a:extLst>
            <a:ext uri="{FF2B5EF4-FFF2-40B4-BE49-F238E27FC236}">
              <a16:creationId xmlns:a16="http://schemas.microsoft.com/office/drawing/2014/main" id="{E3586C32-5818-4197-9D4F-A603966E92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3" name="Text Box 15">
          <a:extLst>
            <a:ext uri="{FF2B5EF4-FFF2-40B4-BE49-F238E27FC236}">
              <a16:creationId xmlns:a16="http://schemas.microsoft.com/office/drawing/2014/main" id="{8FDF2CE7-21C9-4EF3-91B3-CB83E33755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4" name="Text Box 15">
          <a:extLst>
            <a:ext uri="{FF2B5EF4-FFF2-40B4-BE49-F238E27FC236}">
              <a16:creationId xmlns:a16="http://schemas.microsoft.com/office/drawing/2014/main" id="{C79116DD-7ADA-47D9-AECA-CE65116DF2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83F2016A-C838-423E-A200-36537F5AC0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1E259154-6B79-4145-9EED-8BA7708D7D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7" name="Text Box 15">
          <a:extLst>
            <a:ext uri="{FF2B5EF4-FFF2-40B4-BE49-F238E27FC236}">
              <a16:creationId xmlns:a16="http://schemas.microsoft.com/office/drawing/2014/main" id="{C5ED6090-7622-4212-9AC6-4506F7F3D4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8" name="Text Box 15">
          <a:extLst>
            <a:ext uri="{FF2B5EF4-FFF2-40B4-BE49-F238E27FC236}">
              <a16:creationId xmlns:a16="http://schemas.microsoft.com/office/drawing/2014/main" id="{90178B80-85F6-475C-BA89-90D1F1506D6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9" name="Text Box 15">
          <a:extLst>
            <a:ext uri="{FF2B5EF4-FFF2-40B4-BE49-F238E27FC236}">
              <a16:creationId xmlns:a16="http://schemas.microsoft.com/office/drawing/2014/main" id="{AEA2B7BD-3232-4588-B566-4F1251EEC4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0" name="Text Box 15">
          <a:extLst>
            <a:ext uri="{FF2B5EF4-FFF2-40B4-BE49-F238E27FC236}">
              <a16:creationId xmlns:a16="http://schemas.microsoft.com/office/drawing/2014/main" id="{20BE4115-C167-4C00-9041-4B9C43D28C6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1" name="Text Box 15">
          <a:extLst>
            <a:ext uri="{FF2B5EF4-FFF2-40B4-BE49-F238E27FC236}">
              <a16:creationId xmlns:a16="http://schemas.microsoft.com/office/drawing/2014/main" id="{E43F0B12-F14A-493F-AA5B-6B1E813B07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2" name="Text Box 15">
          <a:extLst>
            <a:ext uri="{FF2B5EF4-FFF2-40B4-BE49-F238E27FC236}">
              <a16:creationId xmlns:a16="http://schemas.microsoft.com/office/drawing/2014/main" id="{2588662C-A20C-47CF-96F3-F8718B5C978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3" name="Text Box 15">
          <a:extLst>
            <a:ext uri="{FF2B5EF4-FFF2-40B4-BE49-F238E27FC236}">
              <a16:creationId xmlns:a16="http://schemas.microsoft.com/office/drawing/2014/main" id="{C00D7626-C845-4296-A23C-589E44E7CE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4" name="Text Box 15">
          <a:extLst>
            <a:ext uri="{FF2B5EF4-FFF2-40B4-BE49-F238E27FC236}">
              <a16:creationId xmlns:a16="http://schemas.microsoft.com/office/drawing/2014/main" id="{2C90D5CF-BB26-49DC-BB1F-45CEF7FB2E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811FD8E2-D256-49D4-861D-D91A4CBD5EB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6" name="Text Box 15">
          <a:extLst>
            <a:ext uri="{FF2B5EF4-FFF2-40B4-BE49-F238E27FC236}">
              <a16:creationId xmlns:a16="http://schemas.microsoft.com/office/drawing/2014/main" id="{3D839377-2221-48D8-A9FF-8ABC2522BC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7" name="Text Box 15">
          <a:extLst>
            <a:ext uri="{FF2B5EF4-FFF2-40B4-BE49-F238E27FC236}">
              <a16:creationId xmlns:a16="http://schemas.microsoft.com/office/drawing/2014/main" id="{2826BD23-C087-429D-9CF5-7519905B13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8" name="Text Box 15">
          <a:extLst>
            <a:ext uri="{FF2B5EF4-FFF2-40B4-BE49-F238E27FC236}">
              <a16:creationId xmlns:a16="http://schemas.microsoft.com/office/drawing/2014/main" id="{D27A6B31-66DC-4E48-B801-19E83C970A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9" name="Text Box 15">
          <a:extLst>
            <a:ext uri="{FF2B5EF4-FFF2-40B4-BE49-F238E27FC236}">
              <a16:creationId xmlns:a16="http://schemas.microsoft.com/office/drawing/2014/main" id="{EA76C112-D0D5-4D03-A768-6F14E26C5E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0" name="Text Box 15">
          <a:extLst>
            <a:ext uri="{FF2B5EF4-FFF2-40B4-BE49-F238E27FC236}">
              <a16:creationId xmlns:a16="http://schemas.microsoft.com/office/drawing/2014/main" id="{6A4B0B8D-903B-4303-A232-20FE4FD60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1" name="Text Box 15">
          <a:extLst>
            <a:ext uri="{FF2B5EF4-FFF2-40B4-BE49-F238E27FC236}">
              <a16:creationId xmlns:a16="http://schemas.microsoft.com/office/drawing/2014/main" id="{9CC87216-92EF-4C09-9887-2AFCAFD5C2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2" name="Text Box 15">
          <a:extLst>
            <a:ext uri="{FF2B5EF4-FFF2-40B4-BE49-F238E27FC236}">
              <a16:creationId xmlns:a16="http://schemas.microsoft.com/office/drawing/2014/main" id="{510A1193-DA4C-4CC8-B6FF-930916B182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E70C9C13-047F-4BA6-B828-B371C0E4D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6241BBB9-2E6E-46DE-8BE7-3BF59C72A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5" name="Text Box 15">
          <a:extLst>
            <a:ext uri="{FF2B5EF4-FFF2-40B4-BE49-F238E27FC236}">
              <a16:creationId xmlns:a16="http://schemas.microsoft.com/office/drawing/2014/main" id="{D3887140-ED7A-438B-A3AD-9556523776E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6" name="Text Box 15">
          <a:extLst>
            <a:ext uri="{FF2B5EF4-FFF2-40B4-BE49-F238E27FC236}">
              <a16:creationId xmlns:a16="http://schemas.microsoft.com/office/drawing/2014/main" id="{8E634DDD-1D77-487D-9F08-C1560659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7" name="Text Box 15">
          <a:extLst>
            <a:ext uri="{FF2B5EF4-FFF2-40B4-BE49-F238E27FC236}">
              <a16:creationId xmlns:a16="http://schemas.microsoft.com/office/drawing/2014/main" id="{B6DD0197-20A4-4629-9A73-C261E3ECB8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8" name="Text Box 15">
          <a:extLst>
            <a:ext uri="{FF2B5EF4-FFF2-40B4-BE49-F238E27FC236}">
              <a16:creationId xmlns:a16="http://schemas.microsoft.com/office/drawing/2014/main" id="{33B5807A-28F5-4137-93A9-546F0E1DE9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9" name="Text Box 15">
          <a:extLst>
            <a:ext uri="{FF2B5EF4-FFF2-40B4-BE49-F238E27FC236}">
              <a16:creationId xmlns:a16="http://schemas.microsoft.com/office/drawing/2014/main" id="{FDD119ED-2E97-478A-B852-1D7A0AB911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0" name="Text Box 15">
          <a:extLst>
            <a:ext uri="{FF2B5EF4-FFF2-40B4-BE49-F238E27FC236}">
              <a16:creationId xmlns:a16="http://schemas.microsoft.com/office/drawing/2014/main" id="{C1F76312-562B-4F49-B177-EE59F1DCAD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1" name="Text Box 15">
          <a:extLst>
            <a:ext uri="{FF2B5EF4-FFF2-40B4-BE49-F238E27FC236}">
              <a16:creationId xmlns:a16="http://schemas.microsoft.com/office/drawing/2014/main" id="{0F7F54E1-003F-4C1B-8F71-607FDFD42FC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2" name="Text Box 15">
          <a:extLst>
            <a:ext uri="{FF2B5EF4-FFF2-40B4-BE49-F238E27FC236}">
              <a16:creationId xmlns:a16="http://schemas.microsoft.com/office/drawing/2014/main" id="{4B9C7BE9-0942-42C6-A2B3-326D98B523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C2601BA5-E9AC-4CBE-96AC-D89BA53769B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4" name="Text Box 15">
          <a:extLst>
            <a:ext uri="{FF2B5EF4-FFF2-40B4-BE49-F238E27FC236}">
              <a16:creationId xmlns:a16="http://schemas.microsoft.com/office/drawing/2014/main" id="{93BD5067-7BD2-4EA7-B80D-63AAF7D5B6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5" name="Text Box 15">
          <a:extLst>
            <a:ext uri="{FF2B5EF4-FFF2-40B4-BE49-F238E27FC236}">
              <a16:creationId xmlns:a16="http://schemas.microsoft.com/office/drawing/2014/main" id="{43B7C3B3-6F5E-4BA6-9698-AF8791D9D7B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6" name="Text Box 15">
          <a:extLst>
            <a:ext uri="{FF2B5EF4-FFF2-40B4-BE49-F238E27FC236}">
              <a16:creationId xmlns:a16="http://schemas.microsoft.com/office/drawing/2014/main" id="{101F7EFF-3021-44AF-AF80-A5529CB8E3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7" name="Text Box 15">
          <a:extLst>
            <a:ext uri="{FF2B5EF4-FFF2-40B4-BE49-F238E27FC236}">
              <a16:creationId xmlns:a16="http://schemas.microsoft.com/office/drawing/2014/main" id="{F49AAE46-DC97-4BB2-86D5-0D6CB5B2AAD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8" name="Text Box 15">
          <a:extLst>
            <a:ext uri="{FF2B5EF4-FFF2-40B4-BE49-F238E27FC236}">
              <a16:creationId xmlns:a16="http://schemas.microsoft.com/office/drawing/2014/main" id="{30E2C32E-801A-4D67-88EE-FD9D224356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9" name="Text Box 15">
          <a:extLst>
            <a:ext uri="{FF2B5EF4-FFF2-40B4-BE49-F238E27FC236}">
              <a16:creationId xmlns:a16="http://schemas.microsoft.com/office/drawing/2014/main" id="{F1ACAE9D-1889-4B40-8507-FB55D336903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0" name="Text Box 15">
          <a:extLst>
            <a:ext uri="{FF2B5EF4-FFF2-40B4-BE49-F238E27FC236}">
              <a16:creationId xmlns:a16="http://schemas.microsoft.com/office/drawing/2014/main" id="{563D2D52-2465-4D03-B196-EA5327AF93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A1DBDA85-F1F6-4279-8FA1-70EEB75672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E6CB5152-E8EE-410E-947C-9682E88CA2F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3" name="Text Box 15">
          <a:extLst>
            <a:ext uri="{FF2B5EF4-FFF2-40B4-BE49-F238E27FC236}">
              <a16:creationId xmlns:a16="http://schemas.microsoft.com/office/drawing/2014/main" id="{75661DC5-EBF9-4375-9C1B-09FB12D8974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4" name="Text Box 15">
          <a:extLst>
            <a:ext uri="{FF2B5EF4-FFF2-40B4-BE49-F238E27FC236}">
              <a16:creationId xmlns:a16="http://schemas.microsoft.com/office/drawing/2014/main" id="{DCCF677B-8CB1-4082-AD98-EF912438A2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5" name="Text Box 15">
          <a:extLst>
            <a:ext uri="{FF2B5EF4-FFF2-40B4-BE49-F238E27FC236}">
              <a16:creationId xmlns:a16="http://schemas.microsoft.com/office/drawing/2014/main" id="{EE257CE8-B9E6-4EA8-BBE5-AD27153C78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6" name="Text Box 15">
          <a:extLst>
            <a:ext uri="{FF2B5EF4-FFF2-40B4-BE49-F238E27FC236}">
              <a16:creationId xmlns:a16="http://schemas.microsoft.com/office/drawing/2014/main" id="{72C5C725-F8E7-4D72-9911-5E761A3FF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7" name="Text Box 15">
          <a:extLst>
            <a:ext uri="{FF2B5EF4-FFF2-40B4-BE49-F238E27FC236}">
              <a16:creationId xmlns:a16="http://schemas.microsoft.com/office/drawing/2014/main" id="{85F96D15-0CD3-4A1A-B14E-7144078096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8" name="Text Box 15">
          <a:extLst>
            <a:ext uri="{FF2B5EF4-FFF2-40B4-BE49-F238E27FC236}">
              <a16:creationId xmlns:a16="http://schemas.microsoft.com/office/drawing/2014/main" id="{C927544A-8CB0-455D-8A80-57B64ADA05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9" name="Text Box 15">
          <a:extLst>
            <a:ext uri="{FF2B5EF4-FFF2-40B4-BE49-F238E27FC236}">
              <a16:creationId xmlns:a16="http://schemas.microsoft.com/office/drawing/2014/main" id="{746A3E79-846C-4A3D-B376-6DC9F29B39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0" name="Text Box 15">
          <a:extLst>
            <a:ext uri="{FF2B5EF4-FFF2-40B4-BE49-F238E27FC236}">
              <a16:creationId xmlns:a16="http://schemas.microsoft.com/office/drawing/2014/main" id="{0D15B876-3C03-4073-A031-024C6A4BA8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D10AB738-A5E1-4EC5-912E-CF4591410F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2" name="Text Box 15">
          <a:extLst>
            <a:ext uri="{FF2B5EF4-FFF2-40B4-BE49-F238E27FC236}">
              <a16:creationId xmlns:a16="http://schemas.microsoft.com/office/drawing/2014/main" id="{77E67054-BDE1-469F-99C0-1BA0769578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3" name="Text Box 15">
          <a:extLst>
            <a:ext uri="{FF2B5EF4-FFF2-40B4-BE49-F238E27FC236}">
              <a16:creationId xmlns:a16="http://schemas.microsoft.com/office/drawing/2014/main" id="{1080CA8A-2DA6-4DFA-A61F-72F7B4FFC9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4" name="Text Box 15">
          <a:extLst>
            <a:ext uri="{FF2B5EF4-FFF2-40B4-BE49-F238E27FC236}">
              <a16:creationId xmlns:a16="http://schemas.microsoft.com/office/drawing/2014/main" id="{3667D667-DF28-49AD-902D-7EE0EC1709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5" name="Text Box 15">
          <a:extLst>
            <a:ext uri="{FF2B5EF4-FFF2-40B4-BE49-F238E27FC236}">
              <a16:creationId xmlns:a16="http://schemas.microsoft.com/office/drawing/2014/main" id="{15D25372-8753-4847-9B1C-DCD7E3C6B05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6" name="Text Box 15">
          <a:extLst>
            <a:ext uri="{FF2B5EF4-FFF2-40B4-BE49-F238E27FC236}">
              <a16:creationId xmlns:a16="http://schemas.microsoft.com/office/drawing/2014/main" id="{114D20B1-03CB-49C7-9A76-E5108E7AC0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7" name="Text Box 15">
          <a:extLst>
            <a:ext uri="{FF2B5EF4-FFF2-40B4-BE49-F238E27FC236}">
              <a16:creationId xmlns:a16="http://schemas.microsoft.com/office/drawing/2014/main" id="{A3B9C611-AB53-4A53-9548-0FFB4FB73F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8" name="Text Box 15">
          <a:extLst>
            <a:ext uri="{FF2B5EF4-FFF2-40B4-BE49-F238E27FC236}">
              <a16:creationId xmlns:a16="http://schemas.microsoft.com/office/drawing/2014/main" id="{E236C605-0FCF-4C3F-B336-A54E6D11D9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49CC072A-46F1-4FDF-B02F-78EC151837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322A9B2A-0BCD-4C40-907C-83999A60E9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1" name="Text Box 15">
          <a:extLst>
            <a:ext uri="{FF2B5EF4-FFF2-40B4-BE49-F238E27FC236}">
              <a16:creationId xmlns:a16="http://schemas.microsoft.com/office/drawing/2014/main" id="{2AF9F4F7-9988-41AF-A130-60067BB2BB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2" name="Text Box 15">
          <a:extLst>
            <a:ext uri="{FF2B5EF4-FFF2-40B4-BE49-F238E27FC236}">
              <a16:creationId xmlns:a16="http://schemas.microsoft.com/office/drawing/2014/main" id="{3597DE41-C3D8-4AAD-A22F-FB4297AA97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3" name="Text Box 15">
          <a:extLst>
            <a:ext uri="{FF2B5EF4-FFF2-40B4-BE49-F238E27FC236}">
              <a16:creationId xmlns:a16="http://schemas.microsoft.com/office/drawing/2014/main" id="{204751B4-75ED-4A0E-9863-34B157EC63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4" name="Text Box 15">
          <a:extLst>
            <a:ext uri="{FF2B5EF4-FFF2-40B4-BE49-F238E27FC236}">
              <a16:creationId xmlns:a16="http://schemas.microsoft.com/office/drawing/2014/main" id="{4C5FFCEE-D43B-48B2-B721-93D660EC0D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5" name="Text Box 15">
          <a:extLst>
            <a:ext uri="{FF2B5EF4-FFF2-40B4-BE49-F238E27FC236}">
              <a16:creationId xmlns:a16="http://schemas.microsoft.com/office/drawing/2014/main" id="{1410BF49-1D0C-47BC-B76D-0638199792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6" name="Text Box 15">
          <a:extLst>
            <a:ext uri="{FF2B5EF4-FFF2-40B4-BE49-F238E27FC236}">
              <a16:creationId xmlns:a16="http://schemas.microsoft.com/office/drawing/2014/main" id="{11CAC81D-BBE1-4AF6-B78F-8EF0F9BB55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7" name="Text Box 15">
          <a:extLst>
            <a:ext uri="{FF2B5EF4-FFF2-40B4-BE49-F238E27FC236}">
              <a16:creationId xmlns:a16="http://schemas.microsoft.com/office/drawing/2014/main" id="{69333173-57BB-47D9-A07F-15DF88AC17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8" name="Text Box 15">
          <a:extLst>
            <a:ext uri="{FF2B5EF4-FFF2-40B4-BE49-F238E27FC236}">
              <a16:creationId xmlns:a16="http://schemas.microsoft.com/office/drawing/2014/main" id="{7F96D92E-B37C-4F90-819F-66C4AF165B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965E1CDD-0E09-4C0B-9A56-C5E368410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0" name="Text Box 15">
          <a:extLst>
            <a:ext uri="{FF2B5EF4-FFF2-40B4-BE49-F238E27FC236}">
              <a16:creationId xmlns:a16="http://schemas.microsoft.com/office/drawing/2014/main" id="{C41C21BD-2300-4A7D-AF43-875B3BC82D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1" name="Text Box 15">
          <a:extLst>
            <a:ext uri="{FF2B5EF4-FFF2-40B4-BE49-F238E27FC236}">
              <a16:creationId xmlns:a16="http://schemas.microsoft.com/office/drawing/2014/main" id="{BA7A4263-6F84-4F77-8861-48AADCBACA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2" name="Text Box 15">
          <a:extLst>
            <a:ext uri="{FF2B5EF4-FFF2-40B4-BE49-F238E27FC236}">
              <a16:creationId xmlns:a16="http://schemas.microsoft.com/office/drawing/2014/main" id="{1D8B0C0A-F5F0-4069-B51E-090A78022D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3" name="Text Box 15">
          <a:extLst>
            <a:ext uri="{FF2B5EF4-FFF2-40B4-BE49-F238E27FC236}">
              <a16:creationId xmlns:a16="http://schemas.microsoft.com/office/drawing/2014/main" id="{411B1D8C-223A-486B-978F-826536D13BC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4" name="Text Box 15">
          <a:extLst>
            <a:ext uri="{FF2B5EF4-FFF2-40B4-BE49-F238E27FC236}">
              <a16:creationId xmlns:a16="http://schemas.microsoft.com/office/drawing/2014/main" id="{C5B3D6B5-99C7-492B-BF03-7839CD1A436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5" name="Text Box 15">
          <a:extLst>
            <a:ext uri="{FF2B5EF4-FFF2-40B4-BE49-F238E27FC236}">
              <a16:creationId xmlns:a16="http://schemas.microsoft.com/office/drawing/2014/main" id="{6C723813-64E0-44ED-9D0B-BA34B6337E9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6" name="Text Box 15">
          <a:extLst>
            <a:ext uri="{FF2B5EF4-FFF2-40B4-BE49-F238E27FC236}">
              <a16:creationId xmlns:a16="http://schemas.microsoft.com/office/drawing/2014/main" id="{A3A3A2A2-E601-4F70-92D0-90D1AAD2A3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A7E36892-8992-4B34-A557-7CDF067735C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24556448-2D9A-4F58-BB21-82D7CF4005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9" name="Text Box 15">
          <a:extLst>
            <a:ext uri="{FF2B5EF4-FFF2-40B4-BE49-F238E27FC236}">
              <a16:creationId xmlns:a16="http://schemas.microsoft.com/office/drawing/2014/main" id="{4740CD8B-6872-4DDB-B924-4BEABA87D1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0" name="Text Box 15">
          <a:extLst>
            <a:ext uri="{FF2B5EF4-FFF2-40B4-BE49-F238E27FC236}">
              <a16:creationId xmlns:a16="http://schemas.microsoft.com/office/drawing/2014/main" id="{6653A9F3-C7BC-4FCF-A2EC-F594B12C091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1" name="Text Box 15">
          <a:extLst>
            <a:ext uri="{FF2B5EF4-FFF2-40B4-BE49-F238E27FC236}">
              <a16:creationId xmlns:a16="http://schemas.microsoft.com/office/drawing/2014/main" id="{00AF03B0-D142-4049-ABFA-E617785C0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2" name="Text Box 15">
          <a:extLst>
            <a:ext uri="{FF2B5EF4-FFF2-40B4-BE49-F238E27FC236}">
              <a16:creationId xmlns:a16="http://schemas.microsoft.com/office/drawing/2014/main" id="{ECFF9730-AE7B-4AED-B61A-B5EB194E796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3" name="Text Box 15">
          <a:extLst>
            <a:ext uri="{FF2B5EF4-FFF2-40B4-BE49-F238E27FC236}">
              <a16:creationId xmlns:a16="http://schemas.microsoft.com/office/drawing/2014/main" id="{9EA72F26-086B-4CF2-8ED3-05B6ACAA02B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4" name="Text Box 15">
          <a:extLst>
            <a:ext uri="{FF2B5EF4-FFF2-40B4-BE49-F238E27FC236}">
              <a16:creationId xmlns:a16="http://schemas.microsoft.com/office/drawing/2014/main" id="{9E53C072-A825-45E3-B875-16E716E3A0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5" name="Text Box 15">
          <a:extLst>
            <a:ext uri="{FF2B5EF4-FFF2-40B4-BE49-F238E27FC236}">
              <a16:creationId xmlns:a16="http://schemas.microsoft.com/office/drawing/2014/main" id="{124F9122-E94E-49BD-9221-A015A8112E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6" name="Text Box 15">
          <a:extLst>
            <a:ext uri="{FF2B5EF4-FFF2-40B4-BE49-F238E27FC236}">
              <a16:creationId xmlns:a16="http://schemas.microsoft.com/office/drawing/2014/main" id="{8B2FB559-2DBA-4D23-901F-B6AA719549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1EC1A13D-F630-4E1E-86D2-F449B2F08E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8" name="Text Box 15">
          <a:extLst>
            <a:ext uri="{FF2B5EF4-FFF2-40B4-BE49-F238E27FC236}">
              <a16:creationId xmlns:a16="http://schemas.microsoft.com/office/drawing/2014/main" id="{977844E7-980D-4A6D-A342-6A1D4A0463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9" name="Text Box 15">
          <a:extLst>
            <a:ext uri="{FF2B5EF4-FFF2-40B4-BE49-F238E27FC236}">
              <a16:creationId xmlns:a16="http://schemas.microsoft.com/office/drawing/2014/main" id="{8565EA39-36F8-4443-8956-C39059C060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0" name="Text Box 15">
          <a:extLst>
            <a:ext uri="{FF2B5EF4-FFF2-40B4-BE49-F238E27FC236}">
              <a16:creationId xmlns:a16="http://schemas.microsoft.com/office/drawing/2014/main" id="{D73B7D95-2A96-4CF0-8491-336B2573935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1" name="Text Box 15">
          <a:extLst>
            <a:ext uri="{FF2B5EF4-FFF2-40B4-BE49-F238E27FC236}">
              <a16:creationId xmlns:a16="http://schemas.microsoft.com/office/drawing/2014/main" id="{B5A3DA02-5B0D-4D53-BEB7-194F421B15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2" name="Text Box 15">
          <a:extLst>
            <a:ext uri="{FF2B5EF4-FFF2-40B4-BE49-F238E27FC236}">
              <a16:creationId xmlns:a16="http://schemas.microsoft.com/office/drawing/2014/main" id="{64F0D188-4A74-451E-A84D-1CF55D3A1A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3" name="Text Box 15">
          <a:extLst>
            <a:ext uri="{FF2B5EF4-FFF2-40B4-BE49-F238E27FC236}">
              <a16:creationId xmlns:a16="http://schemas.microsoft.com/office/drawing/2014/main" id="{BBF04513-9CDF-4268-A8BC-F3D84DDE93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4" name="Text Box 15">
          <a:extLst>
            <a:ext uri="{FF2B5EF4-FFF2-40B4-BE49-F238E27FC236}">
              <a16:creationId xmlns:a16="http://schemas.microsoft.com/office/drawing/2014/main" id="{4998F46C-82B8-468B-9DDC-C35F8987A03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A6A632-EA0D-45E9-BADD-52B56352379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2B0F5994-D300-4AA9-91C8-3A5E2A34E31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7" name="Text Box 15">
          <a:extLst>
            <a:ext uri="{FF2B5EF4-FFF2-40B4-BE49-F238E27FC236}">
              <a16:creationId xmlns:a16="http://schemas.microsoft.com/office/drawing/2014/main" id="{71AF47A5-D44F-426F-9F3C-4A6E37BAB3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8" name="Text Box 15">
          <a:extLst>
            <a:ext uri="{FF2B5EF4-FFF2-40B4-BE49-F238E27FC236}">
              <a16:creationId xmlns:a16="http://schemas.microsoft.com/office/drawing/2014/main" id="{EE1B8018-1235-436C-9AAB-C9F5AF1A4C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9" name="Text Box 15">
          <a:extLst>
            <a:ext uri="{FF2B5EF4-FFF2-40B4-BE49-F238E27FC236}">
              <a16:creationId xmlns:a16="http://schemas.microsoft.com/office/drawing/2014/main" id="{3B08D9F8-F05A-49D0-AAC7-E24EB9AE928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0" name="Text Box 15">
          <a:extLst>
            <a:ext uri="{FF2B5EF4-FFF2-40B4-BE49-F238E27FC236}">
              <a16:creationId xmlns:a16="http://schemas.microsoft.com/office/drawing/2014/main" id="{28035937-EADF-4164-BB04-AA6B22CB46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1" name="Text Box 15">
          <a:extLst>
            <a:ext uri="{FF2B5EF4-FFF2-40B4-BE49-F238E27FC236}">
              <a16:creationId xmlns:a16="http://schemas.microsoft.com/office/drawing/2014/main" id="{23BC5C75-382E-420C-A8E4-FACDA081DE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2" name="Text Box 15">
          <a:extLst>
            <a:ext uri="{FF2B5EF4-FFF2-40B4-BE49-F238E27FC236}">
              <a16:creationId xmlns:a16="http://schemas.microsoft.com/office/drawing/2014/main" id="{6434A357-D0CD-487A-BD40-8E45B585189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3" name="Text Box 15">
          <a:extLst>
            <a:ext uri="{FF2B5EF4-FFF2-40B4-BE49-F238E27FC236}">
              <a16:creationId xmlns:a16="http://schemas.microsoft.com/office/drawing/2014/main" id="{0DC4A5AB-D57E-489F-A16C-3B0B8FF7D7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4" name="Text Box 15">
          <a:extLst>
            <a:ext uri="{FF2B5EF4-FFF2-40B4-BE49-F238E27FC236}">
              <a16:creationId xmlns:a16="http://schemas.microsoft.com/office/drawing/2014/main" id="{24F1E388-EC35-451F-8344-EBAC37C3ED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6D68F231-884F-4EEB-8D42-3E58AAD0132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6" name="Text Box 15">
          <a:extLst>
            <a:ext uri="{FF2B5EF4-FFF2-40B4-BE49-F238E27FC236}">
              <a16:creationId xmlns:a16="http://schemas.microsoft.com/office/drawing/2014/main" id="{26BF4FED-FCF4-4510-8E55-A80D351B44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7" name="Text Box 15">
          <a:extLst>
            <a:ext uri="{FF2B5EF4-FFF2-40B4-BE49-F238E27FC236}">
              <a16:creationId xmlns:a16="http://schemas.microsoft.com/office/drawing/2014/main" id="{FF6CA273-9643-4470-BC1A-E5D338A3605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8" name="Text Box 15">
          <a:extLst>
            <a:ext uri="{FF2B5EF4-FFF2-40B4-BE49-F238E27FC236}">
              <a16:creationId xmlns:a16="http://schemas.microsoft.com/office/drawing/2014/main" id="{5AB3177F-7A14-4A79-8AA1-3EC6BF8AED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9" name="Text Box 15">
          <a:extLst>
            <a:ext uri="{FF2B5EF4-FFF2-40B4-BE49-F238E27FC236}">
              <a16:creationId xmlns:a16="http://schemas.microsoft.com/office/drawing/2014/main" id="{F347B9ED-A339-47C3-827A-4F4EEDA7F6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0" name="Text Box 15">
          <a:extLst>
            <a:ext uri="{FF2B5EF4-FFF2-40B4-BE49-F238E27FC236}">
              <a16:creationId xmlns:a16="http://schemas.microsoft.com/office/drawing/2014/main" id="{E97DEEA9-BCF6-4563-BE9C-1AB3A9C7E8F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1" name="Text Box 15">
          <a:extLst>
            <a:ext uri="{FF2B5EF4-FFF2-40B4-BE49-F238E27FC236}">
              <a16:creationId xmlns:a16="http://schemas.microsoft.com/office/drawing/2014/main" id="{8C246DB5-0912-48AD-9B8D-DE179582F4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2" name="Text Box 15">
          <a:extLst>
            <a:ext uri="{FF2B5EF4-FFF2-40B4-BE49-F238E27FC236}">
              <a16:creationId xmlns:a16="http://schemas.microsoft.com/office/drawing/2014/main" id="{B89B60F0-2DEC-4F39-B2EE-F1F78366CA2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C45AB22C-C344-448C-8CD4-66F9F0A428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66CE5C0-6CB4-4B7A-B6C2-3B9A68DAE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5" name="Text Box 15">
          <a:extLst>
            <a:ext uri="{FF2B5EF4-FFF2-40B4-BE49-F238E27FC236}">
              <a16:creationId xmlns:a16="http://schemas.microsoft.com/office/drawing/2014/main" id="{2546E99D-037F-4F5E-B829-491B77B450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6" name="Text Box 15">
          <a:extLst>
            <a:ext uri="{FF2B5EF4-FFF2-40B4-BE49-F238E27FC236}">
              <a16:creationId xmlns:a16="http://schemas.microsoft.com/office/drawing/2014/main" id="{2731F2C2-8D38-414C-9837-D2938DE7A2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7" name="Text Box 15">
          <a:extLst>
            <a:ext uri="{FF2B5EF4-FFF2-40B4-BE49-F238E27FC236}">
              <a16:creationId xmlns:a16="http://schemas.microsoft.com/office/drawing/2014/main" id="{B54AFEE9-D60C-479B-8B6D-65A7F941FF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8" name="Text Box 15">
          <a:extLst>
            <a:ext uri="{FF2B5EF4-FFF2-40B4-BE49-F238E27FC236}">
              <a16:creationId xmlns:a16="http://schemas.microsoft.com/office/drawing/2014/main" id="{DAC84DFD-BDDB-4998-9067-0456EE09E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9" name="Text Box 15">
          <a:extLst>
            <a:ext uri="{FF2B5EF4-FFF2-40B4-BE49-F238E27FC236}">
              <a16:creationId xmlns:a16="http://schemas.microsoft.com/office/drawing/2014/main" id="{33277D40-E7A9-4699-ACC7-F1A8DD30AFF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0" name="Text Box 15">
          <a:extLst>
            <a:ext uri="{FF2B5EF4-FFF2-40B4-BE49-F238E27FC236}">
              <a16:creationId xmlns:a16="http://schemas.microsoft.com/office/drawing/2014/main" id="{83085615-A6B7-4EC0-8F1A-DBF1914391A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1" name="Text Box 15">
          <a:extLst>
            <a:ext uri="{FF2B5EF4-FFF2-40B4-BE49-F238E27FC236}">
              <a16:creationId xmlns:a16="http://schemas.microsoft.com/office/drawing/2014/main" id="{195F327F-317D-4C6C-9758-48446FCA95E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2" name="Text Box 15">
          <a:extLst>
            <a:ext uri="{FF2B5EF4-FFF2-40B4-BE49-F238E27FC236}">
              <a16:creationId xmlns:a16="http://schemas.microsoft.com/office/drawing/2014/main" id="{42926E7C-70E5-4311-A5E3-053B4D404D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C0C36544-50AD-485B-99E2-91D3BB0002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4" name="Text Box 15">
          <a:extLst>
            <a:ext uri="{FF2B5EF4-FFF2-40B4-BE49-F238E27FC236}">
              <a16:creationId xmlns:a16="http://schemas.microsoft.com/office/drawing/2014/main" id="{05F4FA7A-4EC0-42AB-BE5D-6AD8B650452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5" name="Text Box 15">
          <a:extLst>
            <a:ext uri="{FF2B5EF4-FFF2-40B4-BE49-F238E27FC236}">
              <a16:creationId xmlns:a16="http://schemas.microsoft.com/office/drawing/2014/main" id="{395E54FE-BC37-4E09-8A3E-8158C17DB3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6" name="Text Box 15">
          <a:extLst>
            <a:ext uri="{FF2B5EF4-FFF2-40B4-BE49-F238E27FC236}">
              <a16:creationId xmlns:a16="http://schemas.microsoft.com/office/drawing/2014/main" id="{B15F6F72-E0F0-496D-9C24-EC0834658EC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7" name="Text Box 15">
          <a:extLst>
            <a:ext uri="{FF2B5EF4-FFF2-40B4-BE49-F238E27FC236}">
              <a16:creationId xmlns:a16="http://schemas.microsoft.com/office/drawing/2014/main" id="{C9A05681-EFBE-4F2C-918C-9051B3CE05D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8" name="Text Box 15">
          <a:extLst>
            <a:ext uri="{FF2B5EF4-FFF2-40B4-BE49-F238E27FC236}">
              <a16:creationId xmlns:a16="http://schemas.microsoft.com/office/drawing/2014/main" id="{075787B9-1939-4A29-BFC4-973A731659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9" name="Text Box 15">
          <a:extLst>
            <a:ext uri="{FF2B5EF4-FFF2-40B4-BE49-F238E27FC236}">
              <a16:creationId xmlns:a16="http://schemas.microsoft.com/office/drawing/2014/main" id="{C651071E-740E-4E48-95C7-0D3AC02FC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0" name="Text Box 15">
          <a:extLst>
            <a:ext uri="{FF2B5EF4-FFF2-40B4-BE49-F238E27FC236}">
              <a16:creationId xmlns:a16="http://schemas.microsoft.com/office/drawing/2014/main" id="{3AD41AFF-4B9B-4989-B6FE-707D871705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81B3161A-3CE7-4F81-9DD9-7CFCD5DD63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A0DE0C4F-6CA9-41E6-91D3-9981002757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3" name="Text Box 15">
          <a:extLst>
            <a:ext uri="{FF2B5EF4-FFF2-40B4-BE49-F238E27FC236}">
              <a16:creationId xmlns:a16="http://schemas.microsoft.com/office/drawing/2014/main" id="{8FFE5D93-DAA5-4EC2-A2A4-3DA6BE8DE14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4" name="Text Box 15">
          <a:extLst>
            <a:ext uri="{FF2B5EF4-FFF2-40B4-BE49-F238E27FC236}">
              <a16:creationId xmlns:a16="http://schemas.microsoft.com/office/drawing/2014/main" id="{1C8DA8A4-3D10-4142-897C-732B32AE2A3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5" name="Text Box 15">
          <a:extLst>
            <a:ext uri="{FF2B5EF4-FFF2-40B4-BE49-F238E27FC236}">
              <a16:creationId xmlns:a16="http://schemas.microsoft.com/office/drawing/2014/main" id="{B4B595A1-FF51-41E1-A683-5E2C1B8379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6" name="Text Box 15">
          <a:extLst>
            <a:ext uri="{FF2B5EF4-FFF2-40B4-BE49-F238E27FC236}">
              <a16:creationId xmlns:a16="http://schemas.microsoft.com/office/drawing/2014/main" id="{195B8D9A-DA29-4E32-BC71-79C585F77E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7" name="Text Box 15">
          <a:extLst>
            <a:ext uri="{FF2B5EF4-FFF2-40B4-BE49-F238E27FC236}">
              <a16:creationId xmlns:a16="http://schemas.microsoft.com/office/drawing/2014/main" id="{F89A36E0-E0F7-48CA-AF2C-C60A17F44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8" name="Text Box 15">
          <a:extLst>
            <a:ext uri="{FF2B5EF4-FFF2-40B4-BE49-F238E27FC236}">
              <a16:creationId xmlns:a16="http://schemas.microsoft.com/office/drawing/2014/main" id="{2CEB9EF1-3B73-4B3F-B204-B883CBF292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9" name="Text Box 15">
          <a:extLst>
            <a:ext uri="{FF2B5EF4-FFF2-40B4-BE49-F238E27FC236}">
              <a16:creationId xmlns:a16="http://schemas.microsoft.com/office/drawing/2014/main" id="{5CD15438-E2A1-4AB7-B283-4CB2C344C3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0" name="Text Box 15">
          <a:extLst>
            <a:ext uri="{FF2B5EF4-FFF2-40B4-BE49-F238E27FC236}">
              <a16:creationId xmlns:a16="http://schemas.microsoft.com/office/drawing/2014/main" id="{197A95EF-3ED0-4828-A662-1E5A12193B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EB0E7135-290A-4A57-B5A8-C7481E8DCE1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2" name="Text Box 15">
          <a:extLst>
            <a:ext uri="{FF2B5EF4-FFF2-40B4-BE49-F238E27FC236}">
              <a16:creationId xmlns:a16="http://schemas.microsoft.com/office/drawing/2014/main" id="{083E13A4-29B3-4BD2-811D-8CA4BD6BC5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3" name="Text Box 15">
          <a:extLst>
            <a:ext uri="{FF2B5EF4-FFF2-40B4-BE49-F238E27FC236}">
              <a16:creationId xmlns:a16="http://schemas.microsoft.com/office/drawing/2014/main" id="{CD5FABD6-D44B-45B7-9658-C9A6A06F7D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4" name="Text Box 15">
          <a:extLst>
            <a:ext uri="{FF2B5EF4-FFF2-40B4-BE49-F238E27FC236}">
              <a16:creationId xmlns:a16="http://schemas.microsoft.com/office/drawing/2014/main" id="{FA8C90D2-65C3-4DA0-A606-E891B220C3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5" name="Text Box 15">
          <a:extLst>
            <a:ext uri="{FF2B5EF4-FFF2-40B4-BE49-F238E27FC236}">
              <a16:creationId xmlns:a16="http://schemas.microsoft.com/office/drawing/2014/main" id="{7E69B09D-65DC-4B7F-B986-A333C73A13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6" name="Text Box 15">
          <a:extLst>
            <a:ext uri="{FF2B5EF4-FFF2-40B4-BE49-F238E27FC236}">
              <a16:creationId xmlns:a16="http://schemas.microsoft.com/office/drawing/2014/main" id="{C744187F-741C-42DC-8F36-BC7236B65FD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7" name="Text Box 15">
          <a:extLst>
            <a:ext uri="{FF2B5EF4-FFF2-40B4-BE49-F238E27FC236}">
              <a16:creationId xmlns:a16="http://schemas.microsoft.com/office/drawing/2014/main" id="{BD52E5E6-3714-42CD-ACE1-97588DA994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8" name="Text Box 15">
          <a:extLst>
            <a:ext uri="{FF2B5EF4-FFF2-40B4-BE49-F238E27FC236}">
              <a16:creationId xmlns:a16="http://schemas.microsoft.com/office/drawing/2014/main" id="{BD4F127B-D49F-4124-B025-ECBBBE6F17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CBCF5D53-1D71-4B61-B35C-ED62C5F8FD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C2F97D96-D685-421B-BA96-5B3D776EBF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1" name="Text Box 15">
          <a:extLst>
            <a:ext uri="{FF2B5EF4-FFF2-40B4-BE49-F238E27FC236}">
              <a16:creationId xmlns:a16="http://schemas.microsoft.com/office/drawing/2014/main" id="{7A89C6D5-2AC9-44BB-AA5C-3021181577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2" name="Text Box 15">
          <a:extLst>
            <a:ext uri="{FF2B5EF4-FFF2-40B4-BE49-F238E27FC236}">
              <a16:creationId xmlns:a16="http://schemas.microsoft.com/office/drawing/2014/main" id="{FD336F77-6692-4302-8899-590496AF64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3" name="Text Box 15">
          <a:extLst>
            <a:ext uri="{FF2B5EF4-FFF2-40B4-BE49-F238E27FC236}">
              <a16:creationId xmlns:a16="http://schemas.microsoft.com/office/drawing/2014/main" id="{D627AB67-747C-4152-BBE1-29BC49123A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4" name="Text Box 15">
          <a:extLst>
            <a:ext uri="{FF2B5EF4-FFF2-40B4-BE49-F238E27FC236}">
              <a16:creationId xmlns:a16="http://schemas.microsoft.com/office/drawing/2014/main" id="{0169539B-20FE-4040-AE07-56D946D0B57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5" name="Text Box 15">
          <a:extLst>
            <a:ext uri="{FF2B5EF4-FFF2-40B4-BE49-F238E27FC236}">
              <a16:creationId xmlns:a16="http://schemas.microsoft.com/office/drawing/2014/main" id="{15FB45C3-FB4F-4B86-AD7A-11C3A3FC2C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6" name="Text Box 15">
          <a:extLst>
            <a:ext uri="{FF2B5EF4-FFF2-40B4-BE49-F238E27FC236}">
              <a16:creationId xmlns:a16="http://schemas.microsoft.com/office/drawing/2014/main" id="{8F3E3739-EC87-4793-BB50-2BE03A830E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7" name="Text Box 15">
          <a:extLst>
            <a:ext uri="{FF2B5EF4-FFF2-40B4-BE49-F238E27FC236}">
              <a16:creationId xmlns:a16="http://schemas.microsoft.com/office/drawing/2014/main" id="{0DD90A25-BE2D-43D6-A33B-96CCAA22BC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8" name="Text Box 15">
          <a:extLst>
            <a:ext uri="{FF2B5EF4-FFF2-40B4-BE49-F238E27FC236}">
              <a16:creationId xmlns:a16="http://schemas.microsoft.com/office/drawing/2014/main" id="{A8FC414D-81F2-413E-9FC5-9D96F16D7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13031790-EA07-407A-B62C-E3B830FD8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0" name="Text Box 15">
          <a:extLst>
            <a:ext uri="{FF2B5EF4-FFF2-40B4-BE49-F238E27FC236}">
              <a16:creationId xmlns:a16="http://schemas.microsoft.com/office/drawing/2014/main" id="{BC1CE903-862E-4377-84C0-60682D5C19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1" name="Text Box 15">
          <a:extLst>
            <a:ext uri="{FF2B5EF4-FFF2-40B4-BE49-F238E27FC236}">
              <a16:creationId xmlns:a16="http://schemas.microsoft.com/office/drawing/2014/main" id="{38B15BC1-BA2C-4538-8F45-A156B6D290B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2" name="Text Box 15">
          <a:extLst>
            <a:ext uri="{FF2B5EF4-FFF2-40B4-BE49-F238E27FC236}">
              <a16:creationId xmlns:a16="http://schemas.microsoft.com/office/drawing/2014/main" id="{7E203D63-DE99-4717-86E7-EEE0B084D4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3" name="Text Box 15">
          <a:extLst>
            <a:ext uri="{FF2B5EF4-FFF2-40B4-BE49-F238E27FC236}">
              <a16:creationId xmlns:a16="http://schemas.microsoft.com/office/drawing/2014/main" id="{5178ACA8-41B0-4AF2-BC68-FE7F1200FD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4" name="Text Box 15">
          <a:extLst>
            <a:ext uri="{FF2B5EF4-FFF2-40B4-BE49-F238E27FC236}">
              <a16:creationId xmlns:a16="http://schemas.microsoft.com/office/drawing/2014/main" id="{CDF8FBD7-04CA-45F3-9362-C69EC6B17E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5" name="Text Box 15">
          <a:extLst>
            <a:ext uri="{FF2B5EF4-FFF2-40B4-BE49-F238E27FC236}">
              <a16:creationId xmlns:a16="http://schemas.microsoft.com/office/drawing/2014/main" id="{773434CD-6F54-4CB0-8483-5238C27645F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6" name="Text Box 15">
          <a:extLst>
            <a:ext uri="{FF2B5EF4-FFF2-40B4-BE49-F238E27FC236}">
              <a16:creationId xmlns:a16="http://schemas.microsoft.com/office/drawing/2014/main" id="{793B0D43-84F2-4BE0-A30F-9B91442905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79F90BE2-A3E1-4A20-B14B-E7F4C1D861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72D8961-528B-4BDB-A1B6-83824DC7A0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9" name="Text Box 15">
          <a:extLst>
            <a:ext uri="{FF2B5EF4-FFF2-40B4-BE49-F238E27FC236}">
              <a16:creationId xmlns:a16="http://schemas.microsoft.com/office/drawing/2014/main" id="{CC818F72-2FCD-41CF-B5A7-56367D0469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0" name="Text Box 15">
          <a:extLst>
            <a:ext uri="{FF2B5EF4-FFF2-40B4-BE49-F238E27FC236}">
              <a16:creationId xmlns:a16="http://schemas.microsoft.com/office/drawing/2014/main" id="{ACE4DB8B-186E-4B06-99C6-9C9B89A0E1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1" name="Text Box 15">
          <a:extLst>
            <a:ext uri="{FF2B5EF4-FFF2-40B4-BE49-F238E27FC236}">
              <a16:creationId xmlns:a16="http://schemas.microsoft.com/office/drawing/2014/main" id="{C8B065FD-ED36-4641-B66F-30125D05763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2" name="Text Box 15">
          <a:extLst>
            <a:ext uri="{FF2B5EF4-FFF2-40B4-BE49-F238E27FC236}">
              <a16:creationId xmlns:a16="http://schemas.microsoft.com/office/drawing/2014/main" id="{DFECDD07-3EBE-43C8-9EDE-E452F76B16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3" name="Text Box 15">
          <a:extLst>
            <a:ext uri="{FF2B5EF4-FFF2-40B4-BE49-F238E27FC236}">
              <a16:creationId xmlns:a16="http://schemas.microsoft.com/office/drawing/2014/main" id="{CE526B39-BB1F-4BA0-AC27-2F36EE57DA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4" name="Text Box 15">
          <a:extLst>
            <a:ext uri="{FF2B5EF4-FFF2-40B4-BE49-F238E27FC236}">
              <a16:creationId xmlns:a16="http://schemas.microsoft.com/office/drawing/2014/main" id="{1ED50557-5D2F-4B22-A2D1-52A365DEB1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5" name="Text Box 15">
          <a:extLst>
            <a:ext uri="{FF2B5EF4-FFF2-40B4-BE49-F238E27FC236}">
              <a16:creationId xmlns:a16="http://schemas.microsoft.com/office/drawing/2014/main" id="{A8CAD965-F823-4CAB-B601-816900CA1C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6" name="Text Box 15">
          <a:extLst>
            <a:ext uri="{FF2B5EF4-FFF2-40B4-BE49-F238E27FC236}">
              <a16:creationId xmlns:a16="http://schemas.microsoft.com/office/drawing/2014/main" id="{56FCAABD-2144-4E08-B846-5BE4245F33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10DB5166-A5D8-4A25-BA17-FC1E680369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8" name="Text Box 15">
          <a:extLst>
            <a:ext uri="{FF2B5EF4-FFF2-40B4-BE49-F238E27FC236}">
              <a16:creationId xmlns:a16="http://schemas.microsoft.com/office/drawing/2014/main" id="{247746DF-7659-446D-A17C-E75C8B5FC2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9" name="Text Box 15">
          <a:extLst>
            <a:ext uri="{FF2B5EF4-FFF2-40B4-BE49-F238E27FC236}">
              <a16:creationId xmlns:a16="http://schemas.microsoft.com/office/drawing/2014/main" id="{B4520546-E39C-4147-BA9E-28EF7BB92B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0" name="Text Box 15">
          <a:extLst>
            <a:ext uri="{FF2B5EF4-FFF2-40B4-BE49-F238E27FC236}">
              <a16:creationId xmlns:a16="http://schemas.microsoft.com/office/drawing/2014/main" id="{B6F8ACCF-C84B-407D-BFBF-C03D86AC48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1" name="Text Box 15">
          <a:extLst>
            <a:ext uri="{FF2B5EF4-FFF2-40B4-BE49-F238E27FC236}">
              <a16:creationId xmlns:a16="http://schemas.microsoft.com/office/drawing/2014/main" id="{06AEA450-C648-4E70-BAA2-A9C2E69B6B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2" name="Text Box 15">
          <a:extLst>
            <a:ext uri="{FF2B5EF4-FFF2-40B4-BE49-F238E27FC236}">
              <a16:creationId xmlns:a16="http://schemas.microsoft.com/office/drawing/2014/main" id="{11EB7FDE-7FA0-4660-9C0C-3C83F40779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3" name="Text Box 15">
          <a:extLst>
            <a:ext uri="{FF2B5EF4-FFF2-40B4-BE49-F238E27FC236}">
              <a16:creationId xmlns:a16="http://schemas.microsoft.com/office/drawing/2014/main" id="{2561E76F-09CE-46E1-AEC4-83808C8111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4" name="Text Box 15">
          <a:extLst>
            <a:ext uri="{FF2B5EF4-FFF2-40B4-BE49-F238E27FC236}">
              <a16:creationId xmlns:a16="http://schemas.microsoft.com/office/drawing/2014/main" id="{C228462D-5C59-403F-B126-5D64199E99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5007783-F7AB-4607-9148-A42A4C7EEF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6" name="Text Box 15">
          <a:extLst>
            <a:ext uri="{FF2B5EF4-FFF2-40B4-BE49-F238E27FC236}">
              <a16:creationId xmlns:a16="http://schemas.microsoft.com/office/drawing/2014/main" id="{8F4E931A-548C-4620-B4B1-61A7C62EA0D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7" name="Text Box 15">
          <a:extLst>
            <a:ext uri="{FF2B5EF4-FFF2-40B4-BE49-F238E27FC236}">
              <a16:creationId xmlns:a16="http://schemas.microsoft.com/office/drawing/2014/main" id="{322A3215-BE42-4133-A5BF-840A552397F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88" name="Text Box 15">
          <a:extLst>
            <a:ext uri="{FF2B5EF4-FFF2-40B4-BE49-F238E27FC236}">
              <a16:creationId xmlns:a16="http://schemas.microsoft.com/office/drawing/2014/main" id="{519B8AE4-1358-4EFA-8511-615B0E7ACF5F}"/>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89" name="Text Box 16">
          <a:extLst>
            <a:ext uri="{FF2B5EF4-FFF2-40B4-BE49-F238E27FC236}">
              <a16:creationId xmlns:a16="http://schemas.microsoft.com/office/drawing/2014/main" id="{7B124988-0148-4E51-9BC3-EF704163DBC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0" name="Text Box 17">
          <a:extLst>
            <a:ext uri="{FF2B5EF4-FFF2-40B4-BE49-F238E27FC236}">
              <a16:creationId xmlns:a16="http://schemas.microsoft.com/office/drawing/2014/main" id="{8C7A1FFD-05AC-4862-B033-B80113A4D43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1" name="Text Box 18">
          <a:extLst>
            <a:ext uri="{FF2B5EF4-FFF2-40B4-BE49-F238E27FC236}">
              <a16:creationId xmlns:a16="http://schemas.microsoft.com/office/drawing/2014/main" id="{6F4B4984-24BB-4462-8463-F8222ED8387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2" name="Text Box 19">
          <a:extLst>
            <a:ext uri="{FF2B5EF4-FFF2-40B4-BE49-F238E27FC236}">
              <a16:creationId xmlns:a16="http://schemas.microsoft.com/office/drawing/2014/main" id="{02215751-4975-44E7-AB2A-C95BB960EDC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3" name="Text Box 15">
          <a:extLst>
            <a:ext uri="{FF2B5EF4-FFF2-40B4-BE49-F238E27FC236}">
              <a16:creationId xmlns:a16="http://schemas.microsoft.com/office/drawing/2014/main" id="{2CFA926A-6505-436C-AA95-B18725EEF0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4" name="Text Box 15">
          <a:extLst>
            <a:ext uri="{FF2B5EF4-FFF2-40B4-BE49-F238E27FC236}">
              <a16:creationId xmlns:a16="http://schemas.microsoft.com/office/drawing/2014/main" id="{012FE85A-866D-4872-9925-36DBE2AD26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9AD31B00-C1A6-4CF3-9F21-F037EBDD33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6" name="Text Box 15">
          <a:extLst>
            <a:ext uri="{FF2B5EF4-FFF2-40B4-BE49-F238E27FC236}">
              <a16:creationId xmlns:a16="http://schemas.microsoft.com/office/drawing/2014/main" id="{AF1AE104-3185-4501-8AAB-1AD74020CA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7" name="Text Box 15">
          <a:extLst>
            <a:ext uri="{FF2B5EF4-FFF2-40B4-BE49-F238E27FC236}">
              <a16:creationId xmlns:a16="http://schemas.microsoft.com/office/drawing/2014/main" id="{2136EF66-A819-4F19-B228-2ED3F100BE7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8" name="Text Box 15">
          <a:extLst>
            <a:ext uri="{FF2B5EF4-FFF2-40B4-BE49-F238E27FC236}">
              <a16:creationId xmlns:a16="http://schemas.microsoft.com/office/drawing/2014/main" id="{CBA11A2F-C714-41BD-B3F5-C29E3F1F23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9" name="Text Box 15">
          <a:extLst>
            <a:ext uri="{FF2B5EF4-FFF2-40B4-BE49-F238E27FC236}">
              <a16:creationId xmlns:a16="http://schemas.microsoft.com/office/drawing/2014/main" id="{9EE8C840-FCAD-4EE5-8812-491B5E8FEB9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0" name="Text Box 15">
          <a:extLst>
            <a:ext uri="{FF2B5EF4-FFF2-40B4-BE49-F238E27FC236}">
              <a16:creationId xmlns:a16="http://schemas.microsoft.com/office/drawing/2014/main" id="{467991F0-AA20-4697-92AE-D3717E1D51F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1" name="Text Box 15">
          <a:extLst>
            <a:ext uri="{FF2B5EF4-FFF2-40B4-BE49-F238E27FC236}">
              <a16:creationId xmlns:a16="http://schemas.microsoft.com/office/drawing/2014/main" id="{ECDEB1D7-6603-49DA-81E7-341AD20A4F6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2" name="Text Box 15">
          <a:extLst>
            <a:ext uri="{FF2B5EF4-FFF2-40B4-BE49-F238E27FC236}">
              <a16:creationId xmlns:a16="http://schemas.microsoft.com/office/drawing/2014/main" id="{877AA9CA-0482-4C99-8F4C-67523261EC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24E97CAD-0B86-4003-9ED6-BE381A807D2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B3028898-B53B-409C-A1BF-367AC60F21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4A505319-73E0-404D-8208-0EBC43ECBCB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57235F62-9F76-4101-88A1-E909583F51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07" name="Text Box 15">
          <a:extLst>
            <a:ext uri="{FF2B5EF4-FFF2-40B4-BE49-F238E27FC236}">
              <a16:creationId xmlns:a16="http://schemas.microsoft.com/office/drawing/2014/main" id="{57BC82F4-FE7F-46B2-9FCC-F49666C1F8C2}"/>
            </a:ext>
          </a:extLst>
        </xdr:cNvPr>
        <xdr:cNvSpPr txBox="1">
          <a:spLocks noChangeArrowheads="1"/>
        </xdr:cNvSpPr>
      </xdr:nvSpPr>
      <xdr:spPr bwMode="auto">
        <a:xfrm>
          <a:off x="4743450" y="58864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BCCFCD55-216E-4B92-9E33-7FB85091292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EBA07089-B64E-4A88-B3F8-7933BC7D8A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567101DB-A189-4577-8DEB-5896C9EC7A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1143E3DF-5ABC-4675-A8B6-D873C94156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5EAFBC41-FF6E-45C7-9121-5EB7D9C307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70299024-CC98-4FEE-A7D6-CE3F488011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30F6931C-D837-402B-8ACC-89223BFDDF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F10FA77A-AD47-416D-9B07-467C6D642D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F7011884-9736-4C46-B7C4-F142AB55FF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7" name="Text Box 15">
          <a:extLst>
            <a:ext uri="{FF2B5EF4-FFF2-40B4-BE49-F238E27FC236}">
              <a16:creationId xmlns:a16="http://schemas.microsoft.com/office/drawing/2014/main" id="{9A5223BF-9CE5-4089-8381-D38F8D2A37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58C35222-2B72-47CC-8B34-42F1566E82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2009AEC-3722-4150-B95C-9CA96605D7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E2EE5E58-08EF-43DE-8726-E4B883BA2C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6C7494AC-60EF-4A76-85DB-302BF45FB7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2" name="Text Box 16">
          <a:extLst>
            <a:ext uri="{FF2B5EF4-FFF2-40B4-BE49-F238E27FC236}">
              <a16:creationId xmlns:a16="http://schemas.microsoft.com/office/drawing/2014/main" id="{C64138F5-CA3A-4E7C-8FDA-967C6EF3A1AF}"/>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3" name="Text Box 17">
          <a:extLst>
            <a:ext uri="{FF2B5EF4-FFF2-40B4-BE49-F238E27FC236}">
              <a16:creationId xmlns:a16="http://schemas.microsoft.com/office/drawing/2014/main" id="{B3C0F150-CE36-46B1-AA9E-8049B4FD654A}"/>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4" name="Text Box 18">
          <a:extLst>
            <a:ext uri="{FF2B5EF4-FFF2-40B4-BE49-F238E27FC236}">
              <a16:creationId xmlns:a16="http://schemas.microsoft.com/office/drawing/2014/main" id="{CCEF8890-9EAA-4741-B4BA-4768D83AACF7}"/>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5" name="Text Box 19">
          <a:extLst>
            <a:ext uri="{FF2B5EF4-FFF2-40B4-BE49-F238E27FC236}">
              <a16:creationId xmlns:a16="http://schemas.microsoft.com/office/drawing/2014/main" id="{725ED6E3-3744-44D0-A131-716F94A84C71}"/>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26" name="Text Box 15">
          <a:extLst>
            <a:ext uri="{FF2B5EF4-FFF2-40B4-BE49-F238E27FC236}">
              <a16:creationId xmlns:a16="http://schemas.microsoft.com/office/drawing/2014/main" id="{54D1DFC2-49DE-4AD8-8C0D-08E807849204}"/>
            </a:ext>
          </a:extLst>
        </xdr:cNvPr>
        <xdr:cNvSpPr txBox="1">
          <a:spLocks noChangeArrowheads="1"/>
        </xdr:cNvSpPr>
      </xdr:nvSpPr>
      <xdr:spPr bwMode="auto">
        <a:xfrm>
          <a:off x="474345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7" name="Text Box 16">
          <a:extLst>
            <a:ext uri="{FF2B5EF4-FFF2-40B4-BE49-F238E27FC236}">
              <a16:creationId xmlns:a16="http://schemas.microsoft.com/office/drawing/2014/main" id="{518D3839-E2D0-4420-870D-17AAE49AE01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8" name="Text Box 17">
          <a:extLst>
            <a:ext uri="{FF2B5EF4-FFF2-40B4-BE49-F238E27FC236}">
              <a16:creationId xmlns:a16="http://schemas.microsoft.com/office/drawing/2014/main" id="{45A5DA2F-0ECE-446F-9382-E681B7AF17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9" name="Text Box 18">
          <a:extLst>
            <a:ext uri="{FF2B5EF4-FFF2-40B4-BE49-F238E27FC236}">
              <a16:creationId xmlns:a16="http://schemas.microsoft.com/office/drawing/2014/main" id="{AB4B9C7D-E5FE-4D73-B09F-3E1F67A7475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0" name="Text Box 19">
          <a:extLst>
            <a:ext uri="{FF2B5EF4-FFF2-40B4-BE49-F238E27FC236}">
              <a16:creationId xmlns:a16="http://schemas.microsoft.com/office/drawing/2014/main" id="{C9A2FDCE-E38D-4668-900E-3AA891E24E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1057A67C-2A23-452B-869C-0C3E152F69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2" name="Text Box 15">
          <a:extLst>
            <a:ext uri="{FF2B5EF4-FFF2-40B4-BE49-F238E27FC236}">
              <a16:creationId xmlns:a16="http://schemas.microsoft.com/office/drawing/2014/main" id="{62DBAE27-6583-41F4-93AF-4E040A391D8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3" name="Text Box 15">
          <a:extLst>
            <a:ext uri="{FF2B5EF4-FFF2-40B4-BE49-F238E27FC236}">
              <a16:creationId xmlns:a16="http://schemas.microsoft.com/office/drawing/2014/main" id="{5AA7B066-A8E6-4DC4-9ACE-3C8012852A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34" name="Text Box 15">
          <a:extLst>
            <a:ext uri="{FF2B5EF4-FFF2-40B4-BE49-F238E27FC236}">
              <a16:creationId xmlns:a16="http://schemas.microsoft.com/office/drawing/2014/main" id="{3F134616-09BD-43FE-BE4B-24A275E755FF}"/>
            </a:ext>
          </a:extLst>
        </xdr:cNvPr>
        <xdr:cNvSpPr txBox="1">
          <a:spLocks noChangeArrowheads="1"/>
        </xdr:cNvSpPr>
      </xdr:nvSpPr>
      <xdr:spPr bwMode="auto">
        <a:xfrm>
          <a:off x="4743450" y="10191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5" name="Text Box 16">
          <a:extLst>
            <a:ext uri="{FF2B5EF4-FFF2-40B4-BE49-F238E27FC236}">
              <a16:creationId xmlns:a16="http://schemas.microsoft.com/office/drawing/2014/main" id="{3F8FDDA1-4FD0-4A6E-A7A6-40E81E232C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6" name="Text Box 17">
          <a:extLst>
            <a:ext uri="{FF2B5EF4-FFF2-40B4-BE49-F238E27FC236}">
              <a16:creationId xmlns:a16="http://schemas.microsoft.com/office/drawing/2014/main" id="{A45EADAF-CBFA-4ADB-87A0-4C32BBB0EC3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8">
          <a:extLst>
            <a:ext uri="{FF2B5EF4-FFF2-40B4-BE49-F238E27FC236}">
              <a16:creationId xmlns:a16="http://schemas.microsoft.com/office/drawing/2014/main" id="{568C9F77-0A50-4C5D-B3EC-69114B3725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9">
          <a:extLst>
            <a:ext uri="{FF2B5EF4-FFF2-40B4-BE49-F238E27FC236}">
              <a16:creationId xmlns:a16="http://schemas.microsoft.com/office/drawing/2014/main" id="{D2A45DF5-F81F-447F-A58B-B3FB8EBC189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9" name="Text Box 15">
          <a:extLst>
            <a:ext uri="{FF2B5EF4-FFF2-40B4-BE49-F238E27FC236}">
              <a16:creationId xmlns:a16="http://schemas.microsoft.com/office/drawing/2014/main" id="{5DDB14F6-B8F9-49E8-9F55-BFAAE6A71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0" name="Text Box 15">
          <a:extLst>
            <a:ext uri="{FF2B5EF4-FFF2-40B4-BE49-F238E27FC236}">
              <a16:creationId xmlns:a16="http://schemas.microsoft.com/office/drawing/2014/main" id="{A78E66A7-F349-43E6-BFD3-4B7A57CA0DC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31A0A2D9-F4F2-405A-A720-85FA49A529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972CBE29-951A-4E32-A69B-1A4BFDDC55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FF20F4F0-BE59-4D28-B7F9-A226F1666A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4" name="Text Box 15">
          <a:extLst>
            <a:ext uri="{FF2B5EF4-FFF2-40B4-BE49-F238E27FC236}">
              <a16:creationId xmlns:a16="http://schemas.microsoft.com/office/drawing/2014/main" id="{A4A9DDF3-4B4D-4579-BAB8-E7218180BB2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5" name="Text Box 15">
          <a:extLst>
            <a:ext uri="{FF2B5EF4-FFF2-40B4-BE49-F238E27FC236}">
              <a16:creationId xmlns:a16="http://schemas.microsoft.com/office/drawing/2014/main" id="{15EC31CD-C505-4B14-BE82-681A3D7A32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6" name="Text Box 15">
          <a:extLst>
            <a:ext uri="{FF2B5EF4-FFF2-40B4-BE49-F238E27FC236}">
              <a16:creationId xmlns:a16="http://schemas.microsoft.com/office/drawing/2014/main" id="{517B1F75-0538-4B9F-9F3D-3918AEF367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7" name="Text Box 15">
          <a:extLst>
            <a:ext uri="{FF2B5EF4-FFF2-40B4-BE49-F238E27FC236}">
              <a16:creationId xmlns:a16="http://schemas.microsoft.com/office/drawing/2014/main" id="{5A959A3F-C6ED-4971-9495-63FE7B6EB6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8" name="Text Box 15">
          <a:extLst>
            <a:ext uri="{FF2B5EF4-FFF2-40B4-BE49-F238E27FC236}">
              <a16:creationId xmlns:a16="http://schemas.microsoft.com/office/drawing/2014/main" id="{463C4352-828B-4F89-8BE7-84F2F849E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339EC4E0-6369-4AF0-9E81-529BAAE7D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355201A3-790F-4462-98BE-E0A8240A8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713429BA-A4DB-456B-8F52-37455A6E6C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6DAA24BB-ECA2-4205-9C20-4DB5DDDD1F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3" name="Text Box 15">
          <a:extLst>
            <a:ext uri="{FF2B5EF4-FFF2-40B4-BE49-F238E27FC236}">
              <a16:creationId xmlns:a16="http://schemas.microsoft.com/office/drawing/2014/main" id="{E5F26A8E-0BC1-4097-A3B7-02404A424D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4" name="Text Box 15">
          <a:extLst>
            <a:ext uri="{FF2B5EF4-FFF2-40B4-BE49-F238E27FC236}">
              <a16:creationId xmlns:a16="http://schemas.microsoft.com/office/drawing/2014/main" id="{1FA72BA4-67F2-457B-93FB-271E1B66D0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5" name="Text Box 15">
          <a:extLst>
            <a:ext uri="{FF2B5EF4-FFF2-40B4-BE49-F238E27FC236}">
              <a16:creationId xmlns:a16="http://schemas.microsoft.com/office/drawing/2014/main" id="{B1291E13-7F13-41D9-92AC-D32EB28B43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6" name="Text Box 15">
          <a:extLst>
            <a:ext uri="{FF2B5EF4-FFF2-40B4-BE49-F238E27FC236}">
              <a16:creationId xmlns:a16="http://schemas.microsoft.com/office/drawing/2014/main" id="{3C02573E-49C8-46DC-807D-60DF5DEDC06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7" name="Text Box 15">
          <a:extLst>
            <a:ext uri="{FF2B5EF4-FFF2-40B4-BE49-F238E27FC236}">
              <a16:creationId xmlns:a16="http://schemas.microsoft.com/office/drawing/2014/main" id="{18D1B86E-DF2F-49B0-9781-E11E5F55CE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8" name="Text Box 15">
          <a:extLst>
            <a:ext uri="{FF2B5EF4-FFF2-40B4-BE49-F238E27FC236}">
              <a16:creationId xmlns:a16="http://schemas.microsoft.com/office/drawing/2014/main" id="{BD59467E-491D-4EE8-8B54-7B287A938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9" name="Text Box 15">
          <a:extLst>
            <a:ext uri="{FF2B5EF4-FFF2-40B4-BE49-F238E27FC236}">
              <a16:creationId xmlns:a16="http://schemas.microsoft.com/office/drawing/2014/main" id="{78520C80-C1AE-4BFA-B794-3732C673F5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0" name="Text Box 15">
          <a:extLst>
            <a:ext uri="{FF2B5EF4-FFF2-40B4-BE49-F238E27FC236}">
              <a16:creationId xmlns:a16="http://schemas.microsoft.com/office/drawing/2014/main" id="{BB104CC5-81D1-45F9-8949-A8190704FD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1" name="Text Box 15">
          <a:extLst>
            <a:ext uri="{FF2B5EF4-FFF2-40B4-BE49-F238E27FC236}">
              <a16:creationId xmlns:a16="http://schemas.microsoft.com/office/drawing/2014/main" id="{7DE9BCD5-69D0-4D8F-B97F-FE3A0FEA54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2" name="Text Box 15">
          <a:extLst>
            <a:ext uri="{FF2B5EF4-FFF2-40B4-BE49-F238E27FC236}">
              <a16:creationId xmlns:a16="http://schemas.microsoft.com/office/drawing/2014/main" id="{E3A15029-6A15-41A4-B05E-77013A763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3" name="Text Box 15">
          <a:extLst>
            <a:ext uri="{FF2B5EF4-FFF2-40B4-BE49-F238E27FC236}">
              <a16:creationId xmlns:a16="http://schemas.microsoft.com/office/drawing/2014/main" id="{201A63EE-BFEE-445B-BBA3-D8B52FC8CC7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4" name="Text Box 15">
          <a:extLst>
            <a:ext uri="{FF2B5EF4-FFF2-40B4-BE49-F238E27FC236}">
              <a16:creationId xmlns:a16="http://schemas.microsoft.com/office/drawing/2014/main" id="{238C998E-BE99-4CB4-9F98-383AC4EF28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5" name="Text Box 15">
          <a:extLst>
            <a:ext uri="{FF2B5EF4-FFF2-40B4-BE49-F238E27FC236}">
              <a16:creationId xmlns:a16="http://schemas.microsoft.com/office/drawing/2014/main" id="{8B6B621C-A6BB-438A-ACC2-121692EDCA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6" name="Text Box 15">
          <a:extLst>
            <a:ext uri="{FF2B5EF4-FFF2-40B4-BE49-F238E27FC236}">
              <a16:creationId xmlns:a16="http://schemas.microsoft.com/office/drawing/2014/main" id="{A372ED6E-6973-421A-AE02-08B81FFAF7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7" name="Text Box 16">
          <a:extLst>
            <a:ext uri="{FF2B5EF4-FFF2-40B4-BE49-F238E27FC236}">
              <a16:creationId xmlns:a16="http://schemas.microsoft.com/office/drawing/2014/main" id="{21E0B195-80CA-48F4-A0AF-CA08E1F9CD88}"/>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8" name="Text Box 17">
          <a:extLst>
            <a:ext uri="{FF2B5EF4-FFF2-40B4-BE49-F238E27FC236}">
              <a16:creationId xmlns:a16="http://schemas.microsoft.com/office/drawing/2014/main" id="{47B0684B-52E5-4353-B0DC-65309600F2BD}"/>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15875</xdr:rowOff>
    </xdr:from>
    <xdr:ext cx="95250" cy="171450"/>
    <xdr:sp macro="" textlink="">
      <xdr:nvSpPr>
        <xdr:cNvPr id="769" name="Text Box 18">
          <a:extLst>
            <a:ext uri="{FF2B5EF4-FFF2-40B4-BE49-F238E27FC236}">
              <a16:creationId xmlns:a16="http://schemas.microsoft.com/office/drawing/2014/main" id="{647C7213-61F6-4154-B5B3-1BE72C83B00D}"/>
            </a:ext>
          </a:extLst>
        </xdr:cNvPr>
        <xdr:cNvSpPr txBox="1">
          <a:spLocks noChangeArrowheads="1"/>
        </xdr:cNvSpPr>
      </xdr:nvSpPr>
      <xdr:spPr bwMode="auto">
        <a:xfrm>
          <a:off x="14362112" y="9836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213632"/>
    <xdr:sp macro="" textlink="">
      <xdr:nvSpPr>
        <xdr:cNvPr id="770" name="Text Box 15">
          <a:extLst>
            <a:ext uri="{FF2B5EF4-FFF2-40B4-BE49-F238E27FC236}">
              <a16:creationId xmlns:a16="http://schemas.microsoft.com/office/drawing/2014/main" id="{F2D7A2AC-0396-4513-9CA7-0BD7FF691B89}"/>
            </a:ext>
          </a:extLst>
        </xdr:cNvPr>
        <xdr:cNvSpPr txBox="1">
          <a:spLocks noChangeArrowheads="1"/>
        </xdr:cNvSpPr>
      </xdr:nvSpPr>
      <xdr:spPr bwMode="auto">
        <a:xfrm>
          <a:off x="1436370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1" name="Text Box 16">
          <a:extLst>
            <a:ext uri="{FF2B5EF4-FFF2-40B4-BE49-F238E27FC236}">
              <a16:creationId xmlns:a16="http://schemas.microsoft.com/office/drawing/2014/main" id="{8D67E583-B880-43F7-B989-B9651DDB672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2" name="Text Box 17">
          <a:extLst>
            <a:ext uri="{FF2B5EF4-FFF2-40B4-BE49-F238E27FC236}">
              <a16:creationId xmlns:a16="http://schemas.microsoft.com/office/drawing/2014/main" id="{6AA20E65-8255-4EF2-A893-40C61426486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3" name="Text Box 18">
          <a:extLst>
            <a:ext uri="{FF2B5EF4-FFF2-40B4-BE49-F238E27FC236}">
              <a16:creationId xmlns:a16="http://schemas.microsoft.com/office/drawing/2014/main" id="{0AEBC9E2-2CB6-4AB9-8CE8-40AB72200B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4" name="Text Box 19">
          <a:extLst>
            <a:ext uri="{FF2B5EF4-FFF2-40B4-BE49-F238E27FC236}">
              <a16:creationId xmlns:a16="http://schemas.microsoft.com/office/drawing/2014/main" id="{F2E2B377-19D6-4517-B81D-72FD0DDE3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5" name="Text Box 15">
          <a:extLst>
            <a:ext uri="{FF2B5EF4-FFF2-40B4-BE49-F238E27FC236}">
              <a16:creationId xmlns:a16="http://schemas.microsoft.com/office/drawing/2014/main" id="{A8573CBD-17FD-409E-8A89-8BE05A81A3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6" name="Text Box 15">
          <a:extLst>
            <a:ext uri="{FF2B5EF4-FFF2-40B4-BE49-F238E27FC236}">
              <a16:creationId xmlns:a16="http://schemas.microsoft.com/office/drawing/2014/main" id="{172155C3-4A09-4774-90BE-910B3987E2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7" name="Text Box 15">
          <a:extLst>
            <a:ext uri="{FF2B5EF4-FFF2-40B4-BE49-F238E27FC236}">
              <a16:creationId xmlns:a16="http://schemas.microsoft.com/office/drawing/2014/main" id="{1BE8BC36-07DC-4E18-B135-5776F43FD29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8" name="Text Box 15">
          <a:extLst>
            <a:ext uri="{FF2B5EF4-FFF2-40B4-BE49-F238E27FC236}">
              <a16:creationId xmlns:a16="http://schemas.microsoft.com/office/drawing/2014/main" id="{095BAA5B-0CEB-4D7D-B0E7-DFC4A6BA0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9" name="Text Box 15">
          <a:extLst>
            <a:ext uri="{FF2B5EF4-FFF2-40B4-BE49-F238E27FC236}">
              <a16:creationId xmlns:a16="http://schemas.microsoft.com/office/drawing/2014/main" id="{91BE713C-EFBB-4836-AE55-7801CB145C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0" name="Text Box 15">
          <a:extLst>
            <a:ext uri="{FF2B5EF4-FFF2-40B4-BE49-F238E27FC236}">
              <a16:creationId xmlns:a16="http://schemas.microsoft.com/office/drawing/2014/main" id="{825D59C6-8DF0-4A01-A812-58D5A0C466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1" name="Text Box 15">
          <a:extLst>
            <a:ext uri="{FF2B5EF4-FFF2-40B4-BE49-F238E27FC236}">
              <a16:creationId xmlns:a16="http://schemas.microsoft.com/office/drawing/2014/main" id="{99922DBD-74A2-4A31-AE6D-62F9A96DB0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2" name="Text Box 15">
          <a:extLst>
            <a:ext uri="{FF2B5EF4-FFF2-40B4-BE49-F238E27FC236}">
              <a16:creationId xmlns:a16="http://schemas.microsoft.com/office/drawing/2014/main" id="{2A490854-33A1-484A-AAAC-1FA9248549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3" name="Text Box 15">
          <a:extLst>
            <a:ext uri="{FF2B5EF4-FFF2-40B4-BE49-F238E27FC236}">
              <a16:creationId xmlns:a16="http://schemas.microsoft.com/office/drawing/2014/main" id="{57A8ECD8-8A3D-4611-9663-4E82E615F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4" name="Text Box 15">
          <a:extLst>
            <a:ext uri="{FF2B5EF4-FFF2-40B4-BE49-F238E27FC236}">
              <a16:creationId xmlns:a16="http://schemas.microsoft.com/office/drawing/2014/main" id="{1816BAE8-204D-4FD5-93D0-3B17D8F54B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5" name="Text Box 15">
          <a:extLst>
            <a:ext uri="{FF2B5EF4-FFF2-40B4-BE49-F238E27FC236}">
              <a16:creationId xmlns:a16="http://schemas.microsoft.com/office/drawing/2014/main" id="{8B830C74-C576-435A-98F6-69D15BAD9D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6" name="Text Box 15">
          <a:extLst>
            <a:ext uri="{FF2B5EF4-FFF2-40B4-BE49-F238E27FC236}">
              <a16:creationId xmlns:a16="http://schemas.microsoft.com/office/drawing/2014/main" id="{3D72ADE0-E56E-4B69-8E10-47FA4170804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7" name="Text Box 15">
          <a:extLst>
            <a:ext uri="{FF2B5EF4-FFF2-40B4-BE49-F238E27FC236}">
              <a16:creationId xmlns:a16="http://schemas.microsoft.com/office/drawing/2014/main" id="{537A635C-AC87-49CF-858F-4C3AF2F10E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8" name="Text Box 15">
          <a:extLst>
            <a:ext uri="{FF2B5EF4-FFF2-40B4-BE49-F238E27FC236}">
              <a16:creationId xmlns:a16="http://schemas.microsoft.com/office/drawing/2014/main" id="{2DEF84A4-3B5A-4238-9547-ECF6E12D52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9" name="Text Box 15">
          <a:extLst>
            <a:ext uri="{FF2B5EF4-FFF2-40B4-BE49-F238E27FC236}">
              <a16:creationId xmlns:a16="http://schemas.microsoft.com/office/drawing/2014/main" id="{F439983F-3824-4C15-AF75-4C6BDC1206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0" name="Text Box 15">
          <a:extLst>
            <a:ext uri="{FF2B5EF4-FFF2-40B4-BE49-F238E27FC236}">
              <a16:creationId xmlns:a16="http://schemas.microsoft.com/office/drawing/2014/main" id="{1E19128A-26B0-4783-8556-8D9B2AE16A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1" name="Text Box 15">
          <a:extLst>
            <a:ext uri="{FF2B5EF4-FFF2-40B4-BE49-F238E27FC236}">
              <a16:creationId xmlns:a16="http://schemas.microsoft.com/office/drawing/2014/main" id="{9A7CD62F-CA59-4767-82C4-A758010345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31E07EC0-6D41-4739-A867-2BFBFC57F6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19125E2A-9F49-4E8A-8D54-BE54141C51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70F449EC-6763-4A14-BC9A-1A6DCC13CF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20899C0E-B518-4598-B0E8-CD7A879E06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5964B7F9-97B0-4818-9B99-01B6B35BE7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80E17950-228C-4ECE-BC94-4FDA83008C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EE1F25D0-D313-4447-941B-3D4D4BBCA0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14ED25CD-FB84-44C2-A5A1-528B68C37C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661C24F6-D314-4AE9-9FF6-0B508C9383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3B906BB-2927-4A41-A2C5-4FBDD195A9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95D818C1-10D2-4CA7-A602-E3F50C26F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65DBD1C-2954-4D15-85F3-6B72471254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C1F905CF-52F4-4820-B9A4-F93F46D4E3F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62EB4C44-EB84-4088-A991-03F1DF3B8A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D79A3976-6021-45AA-B1AE-44F753586A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C758957F-9D85-4803-B069-4D74999499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FA1A1E1F-7353-4A38-BF83-899F574413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A45C37DD-FE4D-441E-B726-7F1691028C6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7FAF16D5-3EBD-468F-A6AE-A04A590599D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98900C1A-77E7-440F-99DA-5DC207440F7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57404EA0-6859-4CA2-A4E9-EEB4157C7F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DEE331D-9347-423A-93E0-D6EF1E3784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88F69E2E-27B5-42B4-A441-4D3B9F903F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22C79DA8-3BA1-4A39-BA92-EC915CDB81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A68815B1-4AE1-44A0-86DF-EF854B741E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83AC8805-A537-49A0-851B-1BA6027A9E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4ED2CE22-20C1-4FB4-B876-003BFFCE62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167163A6-298C-4FC0-9848-F1F0DCA3DB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2C014246-FA79-432A-A0B6-85F6770C57A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1" name="Text Box 16">
          <a:extLst>
            <a:ext uri="{FF2B5EF4-FFF2-40B4-BE49-F238E27FC236}">
              <a16:creationId xmlns:a16="http://schemas.microsoft.com/office/drawing/2014/main" id="{FAA55B04-4E7F-4325-9E2B-63B625F1B4E6}"/>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2" name="Text Box 17">
          <a:extLst>
            <a:ext uri="{FF2B5EF4-FFF2-40B4-BE49-F238E27FC236}">
              <a16:creationId xmlns:a16="http://schemas.microsoft.com/office/drawing/2014/main" id="{3ED32577-8523-44FA-8278-3171EE8CD11F}"/>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3" name="Text Box 18">
          <a:extLst>
            <a:ext uri="{FF2B5EF4-FFF2-40B4-BE49-F238E27FC236}">
              <a16:creationId xmlns:a16="http://schemas.microsoft.com/office/drawing/2014/main" id="{263196B1-5771-4A10-AF9D-FE169645539D}"/>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4" name="Text Box 19">
          <a:extLst>
            <a:ext uri="{FF2B5EF4-FFF2-40B4-BE49-F238E27FC236}">
              <a16:creationId xmlns:a16="http://schemas.microsoft.com/office/drawing/2014/main" id="{A7421531-9F5C-44D3-9FA1-839AD5E5B4D5}"/>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5" name="Text Box 15">
          <a:extLst>
            <a:ext uri="{FF2B5EF4-FFF2-40B4-BE49-F238E27FC236}">
              <a16:creationId xmlns:a16="http://schemas.microsoft.com/office/drawing/2014/main" id="{E48DB433-5D4A-4573-9721-08B7BFCF67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6" name="Text Box 15">
          <a:extLst>
            <a:ext uri="{FF2B5EF4-FFF2-40B4-BE49-F238E27FC236}">
              <a16:creationId xmlns:a16="http://schemas.microsoft.com/office/drawing/2014/main" id="{84827DEE-C4BF-4062-8132-F488F498CB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7" name="Text Box 15">
          <a:extLst>
            <a:ext uri="{FF2B5EF4-FFF2-40B4-BE49-F238E27FC236}">
              <a16:creationId xmlns:a16="http://schemas.microsoft.com/office/drawing/2014/main" id="{F97EE4EF-4BDE-490F-BB40-6A0C4DFFAF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8" name="Text Box 15">
          <a:extLst>
            <a:ext uri="{FF2B5EF4-FFF2-40B4-BE49-F238E27FC236}">
              <a16:creationId xmlns:a16="http://schemas.microsoft.com/office/drawing/2014/main" id="{EC7DE81D-BFE1-448C-ADEF-A207C12DE9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9" name="Text Box 15">
          <a:extLst>
            <a:ext uri="{FF2B5EF4-FFF2-40B4-BE49-F238E27FC236}">
              <a16:creationId xmlns:a16="http://schemas.microsoft.com/office/drawing/2014/main" id="{85AAF14F-5294-4614-A8BB-5F168FECEE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0" name="Text Box 15">
          <a:extLst>
            <a:ext uri="{FF2B5EF4-FFF2-40B4-BE49-F238E27FC236}">
              <a16:creationId xmlns:a16="http://schemas.microsoft.com/office/drawing/2014/main" id="{0C7A410B-00CC-41C8-87E9-110F37D9C43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1" name="Text Box 15">
          <a:extLst>
            <a:ext uri="{FF2B5EF4-FFF2-40B4-BE49-F238E27FC236}">
              <a16:creationId xmlns:a16="http://schemas.microsoft.com/office/drawing/2014/main" id="{9EB23F09-9C8A-4999-A793-540D33B7E2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2" name="Text Box 15">
          <a:extLst>
            <a:ext uri="{FF2B5EF4-FFF2-40B4-BE49-F238E27FC236}">
              <a16:creationId xmlns:a16="http://schemas.microsoft.com/office/drawing/2014/main" id="{1C3559F4-FAF5-4D4B-A377-28F6FF3198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3" name="Text Box 15">
          <a:extLst>
            <a:ext uri="{FF2B5EF4-FFF2-40B4-BE49-F238E27FC236}">
              <a16:creationId xmlns:a16="http://schemas.microsoft.com/office/drawing/2014/main" id="{E97470BD-FE48-488C-A609-1F68AC970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4" name="Text Box 15">
          <a:extLst>
            <a:ext uri="{FF2B5EF4-FFF2-40B4-BE49-F238E27FC236}">
              <a16:creationId xmlns:a16="http://schemas.microsoft.com/office/drawing/2014/main" id="{51B5F8D1-858F-4E71-861B-135D98B4AC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5" name="Text Box 15">
          <a:extLst>
            <a:ext uri="{FF2B5EF4-FFF2-40B4-BE49-F238E27FC236}">
              <a16:creationId xmlns:a16="http://schemas.microsoft.com/office/drawing/2014/main" id="{9A784A8E-C3A6-4DC0-9226-A5E856BAF3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6" name="Text Box 15">
          <a:extLst>
            <a:ext uri="{FF2B5EF4-FFF2-40B4-BE49-F238E27FC236}">
              <a16:creationId xmlns:a16="http://schemas.microsoft.com/office/drawing/2014/main" id="{E807707A-60AF-46D6-858D-B9D323314C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7" name="Text Box 15">
          <a:extLst>
            <a:ext uri="{FF2B5EF4-FFF2-40B4-BE49-F238E27FC236}">
              <a16:creationId xmlns:a16="http://schemas.microsoft.com/office/drawing/2014/main" id="{5A71F629-3C6D-4D20-AEDE-3267F885A8A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8" name="Text Box 15">
          <a:extLst>
            <a:ext uri="{FF2B5EF4-FFF2-40B4-BE49-F238E27FC236}">
              <a16:creationId xmlns:a16="http://schemas.microsoft.com/office/drawing/2014/main" id="{C62E5E6D-867F-4F3E-BECE-1657CAD90B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39" name="Text Box 16">
          <a:extLst>
            <a:ext uri="{FF2B5EF4-FFF2-40B4-BE49-F238E27FC236}">
              <a16:creationId xmlns:a16="http://schemas.microsoft.com/office/drawing/2014/main" id="{6EE3777F-81E3-443F-AE54-5E4BAD04295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0" name="Text Box 17">
          <a:extLst>
            <a:ext uri="{FF2B5EF4-FFF2-40B4-BE49-F238E27FC236}">
              <a16:creationId xmlns:a16="http://schemas.microsoft.com/office/drawing/2014/main" id="{E00E768A-4047-4A8F-B135-0955A5F736C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1" name="Text Box 18">
          <a:extLst>
            <a:ext uri="{FF2B5EF4-FFF2-40B4-BE49-F238E27FC236}">
              <a16:creationId xmlns:a16="http://schemas.microsoft.com/office/drawing/2014/main" id="{FBAEEC12-340A-4EB1-9B9B-08B84062D7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2" name="Text Box 19">
          <a:extLst>
            <a:ext uri="{FF2B5EF4-FFF2-40B4-BE49-F238E27FC236}">
              <a16:creationId xmlns:a16="http://schemas.microsoft.com/office/drawing/2014/main" id="{481B64EC-30F2-4F60-84D3-BB0F98F5746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6F35F285-A1D3-45CB-9F45-B97CE7D0069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4" name="Text Box 16">
          <a:extLst>
            <a:ext uri="{FF2B5EF4-FFF2-40B4-BE49-F238E27FC236}">
              <a16:creationId xmlns:a16="http://schemas.microsoft.com/office/drawing/2014/main" id="{F8815A3B-5137-4F8B-AA0B-9CFFDBDCDAD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5" name="Text Box 17">
          <a:extLst>
            <a:ext uri="{FF2B5EF4-FFF2-40B4-BE49-F238E27FC236}">
              <a16:creationId xmlns:a16="http://schemas.microsoft.com/office/drawing/2014/main" id="{505CC3E2-2C6B-4477-9EA0-B11B2B33CD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6" name="Text Box 18">
          <a:extLst>
            <a:ext uri="{FF2B5EF4-FFF2-40B4-BE49-F238E27FC236}">
              <a16:creationId xmlns:a16="http://schemas.microsoft.com/office/drawing/2014/main" id="{279EF72F-2E79-4AD4-BCD7-BECBEF33B83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7" name="Text Box 19">
          <a:extLst>
            <a:ext uri="{FF2B5EF4-FFF2-40B4-BE49-F238E27FC236}">
              <a16:creationId xmlns:a16="http://schemas.microsoft.com/office/drawing/2014/main" id="{2F907EEE-FABA-404D-B3D3-217A952F7FD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841E8C95-1DCD-431F-8094-9F84CC2294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6286F8DF-12FF-466E-9370-083505EC19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6F022495-0567-448A-B6A0-DE61772913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DA1F098-E2A7-4146-B9E2-84D44F1FCB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509767BC-0797-4D49-A406-36F00880A82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7B8570B1-DF4D-4C01-BB2E-AA930616F9F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427B7097-7C7F-455A-B94F-654955CBB1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5" name="Text Box 15">
          <a:extLst>
            <a:ext uri="{FF2B5EF4-FFF2-40B4-BE49-F238E27FC236}">
              <a16:creationId xmlns:a16="http://schemas.microsoft.com/office/drawing/2014/main" id="{2BE96202-9F55-4001-BF7D-97DBF0CE5F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6" name="Text Box 15">
          <a:extLst>
            <a:ext uri="{FF2B5EF4-FFF2-40B4-BE49-F238E27FC236}">
              <a16:creationId xmlns:a16="http://schemas.microsoft.com/office/drawing/2014/main" id="{FF415C77-C797-4FD1-8012-454F2790E0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7" name="Text Box 15">
          <a:extLst>
            <a:ext uri="{FF2B5EF4-FFF2-40B4-BE49-F238E27FC236}">
              <a16:creationId xmlns:a16="http://schemas.microsoft.com/office/drawing/2014/main" id="{D3EFC2B3-D1FB-42D4-8AFC-E073BDFA95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8" name="Text Box 15">
          <a:extLst>
            <a:ext uri="{FF2B5EF4-FFF2-40B4-BE49-F238E27FC236}">
              <a16:creationId xmlns:a16="http://schemas.microsoft.com/office/drawing/2014/main" id="{BF4DD132-295E-497D-80C4-B4A8F1592F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885FDBC1-9511-4DD1-935A-6FAEF69770C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0" name="Text Box 15">
          <a:extLst>
            <a:ext uri="{FF2B5EF4-FFF2-40B4-BE49-F238E27FC236}">
              <a16:creationId xmlns:a16="http://schemas.microsoft.com/office/drawing/2014/main" id="{30BB22B9-298F-4462-8154-D7C6973AD3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1" name="Text Box 15">
          <a:extLst>
            <a:ext uri="{FF2B5EF4-FFF2-40B4-BE49-F238E27FC236}">
              <a16:creationId xmlns:a16="http://schemas.microsoft.com/office/drawing/2014/main" id="{56A7CB4C-2817-4610-BA62-B90BF5CFD5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2" name="Text Box 15">
          <a:extLst>
            <a:ext uri="{FF2B5EF4-FFF2-40B4-BE49-F238E27FC236}">
              <a16:creationId xmlns:a16="http://schemas.microsoft.com/office/drawing/2014/main" id="{4E40167B-B075-48C9-851A-0D2C7AE194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3" name="Text Box 15">
          <a:extLst>
            <a:ext uri="{FF2B5EF4-FFF2-40B4-BE49-F238E27FC236}">
              <a16:creationId xmlns:a16="http://schemas.microsoft.com/office/drawing/2014/main" id="{B071EE82-28AE-45F3-A3FA-4ED3868670D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D61D90C0-FD71-4CF6-BF32-31E7904E6A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AD3D3A8F-92F4-4DE7-8ADC-6F3725B39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C843FED3-0FB6-4330-8E47-0915C112849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BAB15109-BDAA-48FF-81BC-62C8B3A655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FF857AD4-62C4-4A1C-ACBA-542F4FF79C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A564023B-2D01-4CCD-9941-91CA0F9286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5572AA54-5F48-4D46-B7F7-91B4E043FD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F36B0F0B-1ECC-47A3-A010-BF05FA38BF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65122928-2075-4A69-9A11-B81B9BF4EF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B126B441-1054-476A-826C-65152327041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6732DD99-DA02-4AB5-A22A-0BF61B800C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EBE2B5B0-ADF8-4169-9F48-528EA5BB492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82A42ACA-D076-4E73-8761-784EA6FA4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556C5B4F-CCD9-48E2-92AB-B68945C35D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37DB0975-F47B-459F-AF5D-ECB6189E31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28E21F32-57CD-42A8-A65F-CFCF6793D6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93D15896-98FB-45EA-A081-7EFFB90AC89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FD53C57E-243F-4341-A3F6-CE318AB858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816660AF-3570-485C-8831-9223F9A72F8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4CADA09A-21B5-453F-BC41-55B4C2B654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37EAA917-2B14-48B5-980C-EB2F9A6CEAD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9F7E52DB-709D-4004-B182-AE88218112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3F85A923-8E19-4564-A7DB-B76AE3DE76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F3AEF02B-3AB0-473B-A4C2-0CF1A8D69C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9AC48AE7-6327-46A8-BF65-148E83B5D8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75326634-68ED-464D-A578-F94C9F5047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9416EB0A-3348-4B09-AE53-1A381A938A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A2B481B9-535C-444B-A2FB-4E79F38209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40A1050B-0788-4F0D-8FB3-05FA3AEBF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FE874B53-01EF-44A9-8552-43E05CAC92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AA44C204-E9EB-4D78-BD77-F6C689DB54F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1DC3F474-CC8C-4BFB-AD16-3719545F4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220E6181-F519-4E4B-A6B9-89117CA5B25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8A121F56-4EBB-4ACC-9B4D-FA82EA8735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19F4E6C1-18C9-4DEF-BE09-F6DB4FA4E7C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5A90A4A2-0325-44A9-AFAE-6B7F9DA31F2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36D28C4A-D9CE-457A-8E62-5966CF2293B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B2E67040-A2C7-4B3D-AD47-0505CEA28C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B5647A07-8DC9-4929-ADC2-44D9E58E34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3F96EF54-6422-4475-A96C-5A113F50E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E00A57DA-8580-47CA-A977-A3A41E18072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4D411CE-B833-4F77-9E3D-EA7EB6A9A4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EF11EABB-915E-4448-8CF1-33D086D3D9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C066A9E5-F90F-4F9F-A2A3-C3B919FAF7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4BE0899D-BF84-4CC1-BBA9-A87ABCEFDF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251A7788-99D9-438D-83EB-D4053B824A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1A4CB2C6-685C-441D-B434-649E2EDA7B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27A8D59D-8A42-49A0-9A3D-9D4B06C893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805ED424-FFFA-4EBA-A654-DB6F454B27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4C0E313A-BAF7-4167-A7B7-E5A179057D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5FC17E43-C869-4826-B15D-F12A2C179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49149808-97F2-4B73-B738-F881C81CD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F54A153D-A28D-494F-97A0-592AF932F8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9CD1B63D-853F-4873-9E3E-BF3C06437F7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8C132C33-633D-49E2-AC1E-3D9F8463CA2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B56DEC58-8FF0-41D2-80D4-F7FE1ED2E8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C58180E3-C25B-4450-A4DB-BC43A6DD8A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2EE3095B-F2A9-4ECA-B649-704E51F5B8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440405A5-62B7-4FD1-B157-5D98AD558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7951E66E-5E7F-4128-8831-BFDE6399D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46D98F1C-6A21-4350-8E43-80CEB23319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3E4B4B7A-F047-4141-BA66-E77D00C8D3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730E484B-A894-401D-A643-D37F52FE37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26B19A2-4374-400A-A800-6678B689B7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AE8918E9-3BA8-4433-B439-8D9D4ABBE5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C05D994A-7753-4F63-B4D1-0778142CB73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4701268A-1011-49B8-9E65-7DC2405137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A0F1BB6-20CD-4FC6-857B-7D716AC316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252DB918-6018-4C75-84ED-DEC6B2C475A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F639F68A-9FA1-42E5-87B2-A274CD38B6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27EB7707-1FBE-422F-8BF0-539E0F9A6D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D62CD0B1-E71B-4F26-901D-3CC8300B5A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8F15F506-FB52-411A-897A-242299715C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B06C3EE0-608B-484D-9828-EE406608A3D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23FC20F7-6DB1-4A84-9B4F-2C5E79D4CA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545B1CB5-696B-40E8-B081-5658DF8D5D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FFA207DD-3028-4B8B-93C1-298A2C608EB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E6A357B9-A7D8-43B1-B297-6CD6E555244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6CC08EE7-E8B2-4A9F-93FF-4DBC17F0D1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B9DBF999-EB51-4709-8037-2A43A28CD3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F47930C9-876D-4CA8-9E6C-8C6F7E5D82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23B3EEEA-1FE8-4722-82AF-B42896631DA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431D316F-B614-484C-A8A6-EF9C94BA98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6B1E9000-0C4D-44E9-917F-0C756A1D68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CB91D0BF-F225-431B-A984-CAD1C4D2A9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AA207C33-6E8E-4A3C-8C5D-3890F81CEDE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F41CD3AB-0563-414F-83C4-9C74A54A08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3B07EDDD-B5E1-4CED-904F-5B71F50195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77AAF7EC-A7E6-4B8D-A7C7-BC4F47F1E4C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8D0DD17-81A0-4EDC-8EEF-BEF8803D59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2C078E2F-7121-4E27-9CE6-B81E086069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CCB5BEBD-55E1-4C61-91CA-048E4B5FB8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A390FAAB-FF51-4DC0-A68E-DC3BE52E3F1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D09DCF6A-403B-4B3B-917F-B68DAF0008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7B6BF337-8D21-4BA0-AD25-852C0E95858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91CEA7BA-0216-4974-B558-C2AAD3828C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7D5CDFA-E1B8-4B2E-9780-16AC3C94AB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10563D1E-EB87-41EC-B2FF-7D928E1BE0E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FCBFD1AB-82BF-4EDF-8BD4-BE8BC9E1CA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89885B0-8E57-4C19-AE9E-2E287B4020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454A53A6-8852-467E-A898-ADFDAAF39C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6BA7CDCB-C84E-46B5-AE1F-722E9077E2C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9BB01645-30A4-4BAA-A463-2561CAD7BC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3A14B34C-27ED-4075-95CE-1041206B02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DC08961C-1358-4B32-A07E-D7C28A14BD3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8342424E-7303-4F9E-ABB9-2D7E18B9F4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BEDE60A6-C2B8-4DE5-AFA3-22881D6E440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C15153AB-D193-41BD-BE69-4D4C4CF6EF1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561EFF2F-E612-486D-B690-F196A396C22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8CF951E1-5EE6-466B-BB42-8BD84D51C5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D5D1493B-4266-4E0D-9C8D-910821D4E1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4082BD94-7F84-451C-A2CC-5A4E30B256B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CD6F1E19-96BB-49D4-8C55-81E60CF2CE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38470E16-30E3-4123-926A-C6DD4F03CF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43B4ED96-C3D4-40EF-9634-B11BBB3034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D3AE12A2-213B-48BD-B33B-BF4A5199C33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87D18AF7-692F-4A88-9C1F-E9E30F871F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7853A131-AABD-46F1-B27F-E38857BC2A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183CE4E5-A081-4C54-AB60-6A5F76DFD3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712A83D9-8E3B-4121-8BE9-756E60F9B0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3ACE74CD-300C-47F6-AD08-4F813DA7945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EB41849E-BFC3-49BC-B3A7-024CBB5287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9FC74EC2-DBB6-4ECC-8D80-1BB680C7F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F8324DA5-BE03-41B0-B1DE-FA9AE5814C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75C77521-2FDC-4DA0-BA16-083EBCC48A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641121CC-8CB5-423B-9B0D-A2198E6DD8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E53F0CEF-DA7C-4F1D-BCC1-AB68A211A1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543079F0-CE20-4BD0-9215-3D0127E0BE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2481106-BB22-4FEC-BD0B-D52E00419F3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FCBE65C2-CD71-4B83-B79A-3A07E1BD94D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524F75AE-5849-4BAC-B704-C477CB9FF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264C4D02-09C3-4BE7-A5E6-CC7348E88E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EA0BC6C8-C807-4B14-A03D-6CE6497C226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CA5DF672-125C-4CF2-BA28-667E48F0E9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350DB184-8DFF-471D-B101-EA9E050BE3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D442195F-649D-4CA4-BB6C-0F84A01C40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BC957B17-DFC1-4965-A373-351B41506C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21BD441B-EB8B-4483-BEF1-407D377E0A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F0F5E6C8-2166-4C6C-85BF-5C9E211C39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1734FDB0-419D-4BB4-AE54-2A7672C2B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76997358-A955-493C-A83A-035F3718580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CA3C26B8-A824-4E31-8CDA-663781593E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DC1F0AA2-3E42-4631-8F4C-3939E8A8C6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7E253477-32F0-4992-B81B-F1C99591F51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D8466AE0-6054-455D-B31C-AF72BDDC06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ECE32A7D-2DAD-4B94-B322-8CFC5AB7B1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7727179D-A601-40B2-B59E-86BD42846C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394B3DEC-C495-4A4D-9C75-22F3F98728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3D9A54AB-350F-4E07-AC77-8BF139815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4A61419B-5302-4438-804D-91682F54BA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D0007D95-581A-46DC-A17B-7B1EB93A16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E46BF5C1-2314-4707-A1CA-C5555D78856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20078F47-EE17-4108-AC4A-CF66A6F97E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ADCA858C-E345-4A67-BDBA-D71CA5A974F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D81BB838-38EB-4630-9F25-2A2E639CB6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19E490B8-62B4-465C-8E82-477E59875EE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A0CFB007-796C-4056-9A61-8C4AFDBBEA8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20BE7FDA-2C12-42D4-9A9C-3DE017EB6A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DB5C4402-B8D8-43F3-9E69-17D268AF9E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CBF3AB22-119E-41D3-8C72-E3ECA0E2D5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CF717145-35D5-4B7C-AA64-DCF1B9A1A5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7DBEEF40-A380-4669-A646-11909181D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2102EC53-C7F2-4A43-9E05-E3DC65F30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791337C2-392D-46AE-98A7-7DCAD960EA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80A664EA-B263-4039-A623-41DB905AB27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A5D27A18-18D9-455D-98B5-3776C75FF0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E4F9974B-D65B-4F1A-879F-C88A50E79D2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F726DC17-E3CE-4B8D-A620-5F39CA05DC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6F8A0B3C-6CEC-402E-B7E1-8ED52A1BCE5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1BB222A3-D424-457F-AEE7-E78FAEB381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6357BF44-516E-4459-8082-131126CE24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E10E9A59-FF24-40A2-BAF4-2A5C09FAA9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B251E7C3-BEBA-4287-86B8-9048C5C01C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D946505F-0251-4E42-9016-B8D2AB2AE91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6DE0CC2B-71D2-415D-AA83-9547057DE4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B2698F05-5818-4CE5-8073-110311EE82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3156D217-A050-450E-BF16-28241752C9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A6D8FF89-2553-4496-9F92-E4B6C749D3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B53029F4-0FA5-484D-8533-F1588015F4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CF5FB007-DD42-4D6A-8F2E-16EC388DE8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869597D4-BBBF-4D90-B613-B569B5576C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AF38285C-926A-4A12-A64E-EC4469BD88F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FBB90318-E18E-4781-AFAF-D7C060F8B1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C3254115-DCC5-4BC8-A4CD-63B655943E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858A20FE-C9E7-4ED2-963D-0664AB3C16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27D332B0-E03A-43D6-A6DB-B6850A3B4E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BB054661-C9CB-499D-A300-193BE8C31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17DC6F06-30F3-4BAB-8F9E-5DDB933553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7E68C49-7254-40F5-87AA-5F6E8EBD5B6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C503DD17-67E2-4F16-BD31-7D4B48F63B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31FA2803-4869-45EC-9F78-B4EDAFC41E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BA0BCEE2-6D2D-4B69-8ACF-36684A5A771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76B242A-AF39-458F-A72B-CA0F11DB46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98D060A8-DDE1-4B04-BDE3-D2AA29D2B7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F283D01D-E985-4DEE-8207-FA2C0E0032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251841F3-228E-4C93-BD99-42DCC569D0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860DBDBB-FA7C-427D-943A-CABA0622136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B279DFD3-4D77-4918-ACE0-5E43AFC6B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BC848B86-216C-4DCF-946F-537CE51CD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6E3AD56E-5370-4F57-A205-05891EC8D36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C9834F82-6AC6-41E2-A73B-8569570AD3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8BAA2D36-2607-4206-908B-39462E8022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5115C98C-CBF4-4767-8070-92BF7BEBC2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8A47CDFC-FAA0-40D7-AB43-C9228BB97C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3827F4C9-872D-4221-89B7-D53527857C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9B5C71D6-3BAB-495B-BB84-23F7DF107F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310D958D-16B4-4223-A6C0-B0643CA552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DC8A8A41-EC0F-4A22-9FD2-19507DBFF1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1C67BC4E-2704-471E-AFD1-8108FB8B2B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390F2717-EDEE-46F8-8822-741DD17A0B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E0C2CB8B-E5F7-4054-AF0D-FBA0B902CE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63723085-31D1-47F2-890C-D09B670699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DB452580-EF71-43A0-BBC2-897CA9DEE2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B6F72566-85F4-4EA0-BCF6-0970C4380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897414C9-BD05-42A8-AECB-4EE00A1F7B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33C80CB6-C77F-4964-8B19-A32925CE29E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D4860681-73F3-4FA3-97AC-4972FF3DE2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A4C42E12-6DA0-4AC9-BF29-CF5952C133A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852E4B91-30B5-4749-90AA-F3F18C6E65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6DD32E68-BD69-418B-A895-875AF4C051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7D5032CD-93DC-413C-AE5F-4CEC5C7B95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AB3DDC5F-9CB6-49BD-B27D-800DAD3ABC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5CD38862-8061-41A4-991E-A01FF4DCA3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8F375098-B305-4F04-9496-2E165E2C8A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3E733DD7-D6BA-4751-B605-3C57516132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284C004B-9FE1-4BD9-A7B2-3639F9D45D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2B0693D5-364F-4112-AACC-DC85FC7F81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48646F6E-F8AA-4048-9649-DB623003023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90148BAB-1BCB-40EE-A12F-096FFF320C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C418B84A-BAA2-424C-B8E3-71AE41F0EDD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23C775C6-21FE-47EC-8164-6BCF390B261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464664E6-AB94-4D10-9428-983846897B4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56E00D5C-2391-4975-981A-A46D3F3D72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67DC8735-3651-4F78-B72A-97FE3D1CAE6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28131586-F532-4549-B397-EE99433E3A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7976E2C8-A77C-41BA-A5A7-FCAFD9D7F1C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83B69BEB-109C-48D2-B91F-FA49B2CBE1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F89C9CDE-71E3-4F12-8105-99A4452C837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F9C7415E-CCBA-42D9-88B2-944052430C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69BCE5DE-3428-43AD-B4CA-7FD27DB0FA0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18246621-4E4E-449C-ABE0-BBDC372EF7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B1C4EF78-D34E-40CE-B192-EE9A708CAFA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2A23FFB8-9759-473B-8CB5-693DDBCF9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AEF98DEE-2738-4722-81E2-E9B314E790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5FABE91E-BE57-45CF-B216-6D13FD15A0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8D00FB1C-5C3C-4ECC-9DAF-335BBA7C0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22BBBB03-B79C-45F3-9F7F-B0266E6780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92D5C74E-FA92-42CE-9E2F-A2BD95565E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AD4014A4-7C38-4C20-843E-81ED591EC5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23F188FB-DD7E-4C95-9789-8E8F47768A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61FA5144-F91F-4014-9978-06DB9DB0D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B6247770-50CB-4FBC-80E8-2C57EB6A29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FB97B94F-1506-44F8-93D4-C0F839E3B5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5A48DB19-DE43-49A4-BFA3-446C2A2416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FC902B0D-8CCE-443E-8EEC-BCCCF025366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FEFA264-5144-4C65-9A2E-C4F439953B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E811069-1307-4AAA-B756-108DAC9B757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FF0B5515-E8F1-4B7B-8D3E-E505F60A40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22457B2A-AB0E-4142-8F93-E25C28DB5C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86686590-4D8D-442B-9816-2AAFF2687B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230A61B0-1282-46A6-A22D-1F919C790C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20F39363-A3CF-4C93-85AD-205024CE55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A7D0B54-E17A-4641-9A67-BAD45FFA3E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AE6F5FF3-C01F-48D4-92CA-16134E09C0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FC184F2E-B02E-42CA-9670-6EB8B131E8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C78B7308-DE73-40A4-B1ED-B649BB670E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7DF42EE3-70C9-4103-9C46-427195E1F0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95CD0645-5344-40FB-9EEA-0D44115CDE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1E8ED4C9-2289-4E64-B73E-40272ECC22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6AA99CD1-ED57-486F-9B18-0825CB13E4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4790C54F-BF71-4D27-B66A-346562C472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699804E8-3F61-4C55-898A-5F0D794A90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863363FD-861F-4991-8190-4914FABA37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22EA30E0-C4DF-4881-A516-52EB2273874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269F40E4-3D92-4F0F-870A-325B2642F9F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C7FAB257-6937-400D-B68A-CD6567AC01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B167537F-51F6-4F7A-A00D-8EA2D559DF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D31069B-7A79-4C4D-9655-5365C37AA6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7CE83576-30B1-4345-B298-4A4474633B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6F189580-92F6-48CA-93BC-1C56658292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A2A41BB3-F23B-4A4C-B4D0-B112C844CC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9F78E895-8C5D-4870-9C94-5FC9AF57F3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CBB48E08-0FBC-4C35-B6A9-881011CA85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C8B539F2-248F-443D-908D-1372F5EF4F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ADC16802-F866-4BF0-AF3E-6DD85E3948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86F283F8-FB8A-4A6C-8FD0-25AFBA36DA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3E319EDD-A519-4705-B873-FEDF7562F7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BD8023E0-A51C-4AFE-9BE3-CBF79721AD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D4F53C-3FCA-442F-B187-AAE6B10716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41677354-3853-4C55-84D6-8E71DDAA21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1885BE14-02C2-4F5E-8016-0BC39B4048A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8DBDECB2-B527-4C67-97B4-84203C7243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277B4403-5A7E-4488-BB6B-DF6FAF2688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F6EA67C8-6ABA-4F6E-9CC1-2C2FC16F0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148A8F2A-5D15-4C7F-8F83-65E68A7B3B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2F460F55-1961-4322-9B23-64A25DA85E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CC2E1380-FF1A-49B0-AA45-C2F8DDDB941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D4403595-03A9-4F67-92A8-A8D7F0A719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62" name="Text Box 16">
          <a:extLst>
            <a:ext uri="{FF2B5EF4-FFF2-40B4-BE49-F238E27FC236}">
              <a16:creationId xmlns:a16="http://schemas.microsoft.com/office/drawing/2014/main" id="{ED28177C-C859-4E76-A529-AB095EDBCA33}"/>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3" name="Text Box 16">
          <a:extLst>
            <a:ext uri="{FF2B5EF4-FFF2-40B4-BE49-F238E27FC236}">
              <a16:creationId xmlns:a16="http://schemas.microsoft.com/office/drawing/2014/main" id="{31206EF1-4C1F-4BBA-B535-F8B05B3E914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4" name="Text Box 17">
          <a:extLst>
            <a:ext uri="{FF2B5EF4-FFF2-40B4-BE49-F238E27FC236}">
              <a16:creationId xmlns:a16="http://schemas.microsoft.com/office/drawing/2014/main" id="{88C055E6-9456-47B4-83FA-AA41DC69C26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5" name="Text Box 18">
          <a:extLst>
            <a:ext uri="{FF2B5EF4-FFF2-40B4-BE49-F238E27FC236}">
              <a16:creationId xmlns:a16="http://schemas.microsoft.com/office/drawing/2014/main" id="{331CB65A-C946-4692-BAF0-CC2149E745F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6" name="Text Box 19">
          <a:extLst>
            <a:ext uri="{FF2B5EF4-FFF2-40B4-BE49-F238E27FC236}">
              <a16:creationId xmlns:a16="http://schemas.microsoft.com/office/drawing/2014/main" id="{BA14F59B-3920-4EC9-B584-7B932DA7F00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1B68CFAF-FBA6-42E5-9CF9-F158D2C30D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70A5DEA1-814B-49C5-BE43-F53C6DECC24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69" name="Text Box 16">
          <a:extLst>
            <a:ext uri="{FF2B5EF4-FFF2-40B4-BE49-F238E27FC236}">
              <a16:creationId xmlns:a16="http://schemas.microsoft.com/office/drawing/2014/main" id="{20348AA2-859C-42E2-B7D6-6BB351BB303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0" name="Text Box 17">
          <a:extLst>
            <a:ext uri="{FF2B5EF4-FFF2-40B4-BE49-F238E27FC236}">
              <a16:creationId xmlns:a16="http://schemas.microsoft.com/office/drawing/2014/main" id="{A4D47934-CEE4-4BB0-8286-7D07021952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1" name="Text Box 18">
          <a:extLst>
            <a:ext uri="{FF2B5EF4-FFF2-40B4-BE49-F238E27FC236}">
              <a16:creationId xmlns:a16="http://schemas.microsoft.com/office/drawing/2014/main" id="{03F9D3E4-2D91-409A-B3E7-808E4B88CAB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2" name="Text Box 19">
          <a:extLst>
            <a:ext uri="{FF2B5EF4-FFF2-40B4-BE49-F238E27FC236}">
              <a16:creationId xmlns:a16="http://schemas.microsoft.com/office/drawing/2014/main" id="{10E0B642-E2A7-4A95-B420-79F5C5C3BAB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73" name="Text Box 15">
          <a:extLst>
            <a:ext uri="{FF2B5EF4-FFF2-40B4-BE49-F238E27FC236}">
              <a16:creationId xmlns:a16="http://schemas.microsoft.com/office/drawing/2014/main" id="{FDC79BA6-D4A9-4058-8E27-CFD3C8C8BEBF}"/>
            </a:ext>
          </a:extLst>
        </xdr:cNvPr>
        <xdr:cNvSpPr txBox="1">
          <a:spLocks noChangeArrowheads="1"/>
        </xdr:cNvSpPr>
      </xdr:nvSpPr>
      <xdr:spPr bwMode="auto">
        <a:xfrm>
          <a:off x="4743450" y="525399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4" name="Text Box 16">
          <a:extLst>
            <a:ext uri="{FF2B5EF4-FFF2-40B4-BE49-F238E27FC236}">
              <a16:creationId xmlns:a16="http://schemas.microsoft.com/office/drawing/2014/main" id="{776FED83-FA88-428B-9AC0-3547086C8AD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5" name="Text Box 17">
          <a:extLst>
            <a:ext uri="{FF2B5EF4-FFF2-40B4-BE49-F238E27FC236}">
              <a16:creationId xmlns:a16="http://schemas.microsoft.com/office/drawing/2014/main" id="{FB246570-0063-4A66-AF03-CF4EF8DF3E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6" name="Text Box 18">
          <a:extLst>
            <a:ext uri="{FF2B5EF4-FFF2-40B4-BE49-F238E27FC236}">
              <a16:creationId xmlns:a16="http://schemas.microsoft.com/office/drawing/2014/main" id="{BA089DA3-B276-4DA3-940A-5668F4E7D84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7" name="Text Box 19">
          <a:extLst>
            <a:ext uri="{FF2B5EF4-FFF2-40B4-BE49-F238E27FC236}">
              <a16:creationId xmlns:a16="http://schemas.microsoft.com/office/drawing/2014/main" id="{0BB93DEC-397B-4801-A44C-4774CE1402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178" name="Text Box 15">
          <a:extLst>
            <a:ext uri="{FF2B5EF4-FFF2-40B4-BE49-F238E27FC236}">
              <a16:creationId xmlns:a16="http://schemas.microsoft.com/office/drawing/2014/main" id="{8DBC6D67-FBC8-41E1-8C4F-4E73D5F4AA73}"/>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9" name="Text Box 16">
          <a:extLst>
            <a:ext uri="{FF2B5EF4-FFF2-40B4-BE49-F238E27FC236}">
              <a16:creationId xmlns:a16="http://schemas.microsoft.com/office/drawing/2014/main" id="{4F1C11CF-839E-4A58-BD4C-64025CD16FF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0" name="Text Box 17">
          <a:extLst>
            <a:ext uri="{FF2B5EF4-FFF2-40B4-BE49-F238E27FC236}">
              <a16:creationId xmlns:a16="http://schemas.microsoft.com/office/drawing/2014/main" id="{5B3153D7-F983-4245-B31B-3488FEFE258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1" name="Text Box 18">
          <a:extLst>
            <a:ext uri="{FF2B5EF4-FFF2-40B4-BE49-F238E27FC236}">
              <a16:creationId xmlns:a16="http://schemas.microsoft.com/office/drawing/2014/main" id="{46877DBD-0CD3-4A7A-BD81-FBF91EB41D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2" name="Text Box 19">
          <a:extLst>
            <a:ext uri="{FF2B5EF4-FFF2-40B4-BE49-F238E27FC236}">
              <a16:creationId xmlns:a16="http://schemas.microsoft.com/office/drawing/2014/main" id="{B44DCA12-9060-45C3-B48D-836F29940B6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3" name="Text Box 16">
          <a:extLst>
            <a:ext uri="{FF2B5EF4-FFF2-40B4-BE49-F238E27FC236}">
              <a16:creationId xmlns:a16="http://schemas.microsoft.com/office/drawing/2014/main" id="{0A265801-91FD-453F-8428-6EBE8873338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4" name="Text Box 17">
          <a:extLst>
            <a:ext uri="{FF2B5EF4-FFF2-40B4-BE49-F238E27FC236}">
              <a16:creationId xmlns:a16="http://schemas.microsoft.com/office/drawing/2014/main" id="{75D1AA9B-77BE-4FD3-93D0-734F6F83086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5" name="Text Box 18">
          <a:extLst>
            <a:ext uri="{FF2B5EF4-FFF2-40B4-BE49-F238E27FC236}">
              <a16:creationId xmlns:a16="http://schemas.microsoft.com/office/drawing/2014/main" id="{B1C20CA5-219B-4E01-9EDC-EA18E27716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6" name="Text Box 19">
          <a:extLst>
            <a:ext uri="{FF2B5EF4-FFF2-40B4-BE49-F238E27FC236}">
              <a16:creationId xmlns:a16="http://schemas.microsoft.com/office/drawing/2014/main" id="{602E8BAF-81DB-49FD-A99E-80EF9B13FE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187" name="Text Box 15">
          <a:extLst>
            <a:ext uri="{FF2B5EF4-FFF2-40B4-BE49-F238E27FC236}">
              <a16:creationId xmlns:a16="http://schemas.microsoft.com/office/drawing/2014/main" id="{0A274482-EBA8-40DB-BD0C-B0BD5671717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8" name="Text Box 16">
          <a:extLst>
            <a:ext uri="{FF2B5EF4-FFF2-40B4-BE49-F238E27FC236}">
              <a16:creationId xmlns:a16="http://schemas.microsoft.com/office/drawing/2014/main" id="{42D668A4-335A-4699-B51B-8AFF7F43C10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9" name="Text Box 17">
          <a:extLst>
            <a:ext uri="{FF2B5EF4-FFF2-40B4-BE49-F238E27FC236}">
              <a16:creationId xmlns:a16="http://schemas.microsoft.com/office/drawing/2014/main" id="{381AB434-5E9C-4BA3-8019-EC40D8F6E7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0" name="Text Box 18">
          <a:extLst>
            <a:ext uri="{FF2B5EF4-FFF2-40B4-BE49-F238E27FC236}">
              <a16:creationId xmlns:a16="http://schemas.microsoft.com/office/drawing/2014/main" id="{0D413347-2DEA-4792-B61B-E9EFB080C9D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1" name="Text Box 19">
          <a:extLst>
            <a:ext uri="{FF2B5EF4-FFF2-40B4-BE49-F238E27FC236}">
              <a16:creationId xmlns:a16="http://schemas.microsoft.com/office/drawing/2014/main" id="{D9946FD6-B2CC-446F-8EC9-99932207F94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92" name="Text Box 15">
          <a:extLst>
            <a:ext uri="{FF2B5EF4-FFF2-40B4-BE49-F238E27FC236}">
              <a16:creationId xmlns:a16="http://schemas.microsoft.com/office/drawing/2014/main" id="{A8D91A17-46F8-418D-9226-565811E16A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3" name="Text Box 16">
          <a:extLst>
            <a:ext uri="{FF2B5EF4-FFF2-40B4-BE49-F238E27FC236}">
              <a16:creationId xmlns:a16="http://schemas.microsoft.com/office/drawing/2014/main" id="{099B3338-6D63-4AD4-B897-70ED246A2C2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4" name="Text Box 17">
          <a:extLst>
            <a:ext uri="{FF2B5EF4-FFF2-40B4-BE49-F238E27FC236}">
              <a16:creationId xmlns:a16="http://schemas.microsoft.com/office/drawing/2014/main" id="{B41EAFBF-6FC1-4FD6-B977-644706C740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5" name="Text Box 18">
          <a:extLst>
            <a:ext uri="{FF2B5EF4-FFF2-40B4-BE49-F238E27FC236}">
              <a16:creationId xmlns:a16="http://schemas.microsoft.com/office/drawing/2014/main" id="{9D600D05-2FD1-44D0-B977-FF1EFDE552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6" name="Text Box 19">
          <a:extLst>
            <a:ext uri="{FF2B5EF4-FFF2-40B4-BE49-F238E27FC236}">
              <a16:creationId xmlns:a16="http://schemas.microsoft.com/office/drawing/2014/main" id="{92AC49CE-D9C5-48D5-9237-6EABBABDD9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7" name="Text Box 16">
          <a:extLst>
            <a:ext uri="{FF2B5EF4-FFF2-40B4-BE49-F238E27FC236}">
              <a16:creationId xmlns:a16="http://schemas.microsoft.com/office/drawing/2014/main" id="{DC93D7C4-88A1-4D80-B8B2-CDCAEFC737F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8" name="Text Box 17">
          <a:extLst>
            <a:ext uri="{FF2B5EF4-FFF2-40B4-BE49-F238E27FC236}">
              <a16:creationId xmlns:a16="http://schemas.microsoft.com/office/drawing/2014/main" id="{4356E2F1-6301-402C-A206-520F3D54B87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9" name="Text Box 18">
          <a:extLst>
            <a:ext uri="{FF2B5EF4-FFF2-40B4-BE49-F238E27FC236}">
              <a16:creationId xmlns:a16="http://schemas.microsoft.com/office/drawing/2014/main" id="{E1DEAA03-3ED2-4558-98EE-0D9709B991D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0" name="Text Box 19">
          <a:extLst>
            <a:ext uri="{FF2B5EF4-FFF2-40B4-BE49-F238E27FC236}">
              <a16:creationId xmlns:a16="http://schemas.microsoft.com/office/drawing/2014/main" id="{32281C4E-1AF7-4871-B83E-BAEC0C5A979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01" name="Text Box 15">
          <a:extLst>
            <a:ext uri="{FF2B5EF4-FFF2-40B4-BE49-F238E27FC236}">
              <a16:creationId xmlns:a16="http://schemas.microsoft.com/office/drawing/2014/main" id="{1B5A6576-6288-43C1-A400-2C35C0E0435B}"/>
            </a:ext>
          </a:extLst>
        </xdr:cNvPr>
        <xdr:cNvSpPr txBox="1">
          <a:spLocks noChangeArrowheads="1"/>
        </xdr:cNvSpPr>
      </xdr:nvSpPr>
      <xdr:spPr bwMode="auto">
        <a:xfrm>
          <a:off x="309181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2" name="Text Box 16">
          <a:extLst>
            <a:ext uri="{FF2B5EF4-FFF2-40B4-BE49-F238E27FC236}">
              <a16:creationId xmlns:a16="http://schemas.microsoft.com/office/drawing/2014/main" id="{E2F25A01-7F01-4C21-BDB4-D53BDDB3008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3" name="Text Box 17">
          <a:extLst>
            <a:ext uri="{FF2B5EF4-FFF2-40B4-BE49-F238E27FC236}">
              <a16:creationId xmlns:a16="http://schemas.microsoft.com/office/drawing/2014/main" id="{896E33DC-629A-49DA-B517-E9E739FD7384}"/>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4" name="Text Box 18">
          <a:extLst>
            <a:ext uri="{FF2B5EF4-FFF2-40B4-BE49-F238E27FC236}">
              <a16:creationId xmlns:a16="http://schemas.microsoft.com/office/drawing/2014/main" id="{443BE00C-83DA-4A72-8AC9-0F5E28F367B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5" name="Text Box 19">
          <a:extLst>
            <a:ext uri="{FF2B5EF4-FFF2-40B4-BE49-F238E27FC236}">
              <a16:creationId xmlns:a16="http://schemas.microsoft.com/office/drawing/2014/main" id="{7133277A-1482-4FBA-B240-F659269C91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06" name="Text Box 15">
          <a:extLst>
            <a:ext uri="{FF2B5EF4-FFF2-40B4-BE49-F238E27FC236}">
              <a16:creationId xmlns:a16="http://schemas.microsoft.com/office/drawing/2014/main" id="{96FC2F80-10D5-40D6-924B-BF158599029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7" name="Text Box 16">
          <a:extLst>
            <a:ext uri="{FF2B5EF4-FFF2-40B4-BE49-F238E27FC236}">
              <a16:creationId xmlns:a16="http://schemas.microsoft.com/office/drawing/2014/main" id="{DE472C43-35AB-4E6B-B78C-D672E05B26C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8" name="Text Box 17">
          <a:extLst>
            <a:ext uri="{FF2B5EF4-FFF2-40B4-BE49-F238E27FC236}">
              <a16:creationId xmlns:a16="http://schemas.microsoft.com/office/drawing/2014/main" id="{75F57C49-0C58-4443-BADE-33364F2D61D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9" name="Text Box 18">
          <a:extLst>
            <a:ext uri="{FF2B5EF4-FFF2-40B4-BE49-F238E27FC236}">
              <a16:creationId xmlns:a16="http://schemas.microsoft.com/office/drawing/2014/main" id="{2D2BE7BC-4026-4636-8CB4-BEC60CE25D3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0" name="Text Box 19">
          <a:extLst>
            <a:ext uri="{FF2B5EF4-FFF2-40B4-BE49-F238E27FC236}">
              <a16:creationId xmlns:a16="http://schemas.microsoft.com/office/drawing/2014/main" id="{F7028A72-53D5-4305-96D2-8E37F5992A8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1" name="Text Box 16">
          <a:extLst>
            <a:ext uri="{FF2B5EF4-FFF2-40B4-BE49-F238E27FC236}">
              <a16:creationId xmlns:a16="http://schemas.microsoft.com/office/drawing/2014/main" id="{18BB48FA-09FC-490C-B482-B9D3D26533B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2" name="Text Box 17">
          <a:extLst>
            <a:ext uri="{FF2B5EF4-FFF2-40B4-BE49-F238E27FC236}">
              <a16:creationId xmlns:a16="http://schemas.microsoft.com/office/drawing/2014/main" id="{156DA532-C55E-4F4A-BB12-D3EC60CC828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3" name="Text Box 18">
          <a:extLst>
            <a:ext uri="{FF2B5EF4-FFF2-40B4-BE49-F238E27FC236}">
              <a16:creationId xmlns:a16="http://schemas.microsoft.com/office/drawing/2014/main" id="{E017ED00-3261-47FE-9600-A39B17D4878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4" name="Text Box 19">
          <a:extLst>
            <a:ext uri="{FF2B5EF4-FFF2-40B4-BE49-F238E27FC236}">
              <a16:creationId xmlns:a16="http://schemas.microsoft.com/office/drawing/2014/main" id="{3EE92454-5900-4114-8F20-62290A135E2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15" name="Text Box 15">
          <a:extLst>
            <a:ext uri="{FF2B5EF4-FFF2-40B4-BE49-F238E27FC236}">
              <a16:creationId xmlns:a16="http://schemas.microsoft.com/office/drawing/2014/main" id="{C02E3501-9AEC-4E7E-ACF8-CACB47A7ADDE}"/>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16" name="Text Box 15">
          <a:extLst>
            <a:ext uri="{FF2B5EF4-FFF2-40B4-BE49-F238E27FC236}">
              <a16:creationId xmlns:a16="http://schemas.microsoft.com/office/drawing/2014/main" id="{D95483CB-4E13-4468-97D1-F5F07D4915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7" name="Text Box 16">
          <a:extLst>
            <a:ext uri="{FF2B5EF4-FFF2-40B4-BE49-F238E27FC236}">
              <a16:creationId xmlns:a16="http://schemas.microsoft.com/office/drawing/2014/main" id="{E9998702-B283-4F48-8C6F-E9305E166E5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8" name="Text Box 17">
          <a:extLst>
            <a:ext uri="{FF2B5EF4-FFF2-40B4-BE49-F238E27FC236}">
              <a16:creationId xmlns:a16="http://schemas.microsoft.com/office/drawing/2014/main" id="{A599F61F-1DB3-4001-917B-88DB1FB26EE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9" name="Text Box 18">
          <a:extLst>
            <a:ext uri="{FF2B5EF4-FFF2-40B4-BE49-F238E27FC236}">
              <a16:creationId xmlns:a16="http://schemas.microsoft.com/office/drawing/2014/main" id="{E1AEE278-9A23-4B5C-8166-BD4DD20F911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0" name="Text Box 19">
          <a:extLst>
            <a:ext uri="{FF2B5EF4-FFF2-40B4-BE49-F238E27FC236}">
              <a16:creationId xmlns:a16="http://schemas.microsoft.com/office/drawing/2014/main" id="{1F083E69-2F12-46D6-BE81-F948E745DB3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1" name="Text Box 15">
          <a:extLst>
            <a:ext uri="{FF2B5EF4-FFF2-40B4-BE49-F238E27FC236}">
              <a16:creationId xmlns:a16="http://schemas.microsoft.com/office/drawing/2014/main" id="{9F7CBC4C-B95E-447C-BDE9-687C68A7DD4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2" name="Text Box 16">
          <a:extLst>
            <a:ext uri="{FF2B5EF4-FFF2-40B4-BE49-F238E27FC236}">
              <a16:creationId xmlns:a16="http://schemas.microsoft.com/office/drawing/2014/main" id="{29113EA6-5CD6-4680-A25F-13468EFDFA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3" name="Text Box 17">
          <a:extLst>
            <a:ext uri="{FF2B5EF4-FFF2-40B4-BE49-F238E27FC236}">
              <a16:creationId xmlns:a16="http://schemas.microsoft.com/office/drawing/2014/main" id="{B1E292B7-728C-4E26-B624-B3BCEF88FF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4" name="Text Box 18">
          <a:extLst>
            <a:ext uri="{FF2B5EF4-FFF2-40B4-BE49-F238E27FC236}">
              <a16:creationId xmlns:a16="http://schemas.microsoft.com/office/drawing/2014/main" id="{F72C0AA0-CBAD-4390-AF63-2B40FCC999F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5" name="Text Box 19">
          <a:extLst>
            <a:ext uri="{FF2B5EF4-FFF2-40B4-BE49-F238E27FC236}">
              <a16:creationId xmlns:a16="http://schemas.microsoft.com/office/drawing/2014/main" id="{29296233-D0E7-46A5-B5E6-B6F43294341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6" name="Text Box 15">
          <a:extLst>
            <a:ext uri="{FF2B5EF4-FFF2-40B4-BE49-F238E27FC236}">
              <a16:creationId xmlns:a16="http://schemas.microsoft.com/office/drawing/2014/main" id="{C18EDD04-6A39-4BDE-9BDD-FC7AE4BC31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27" name="Text Box 15">
          <a:extLst>
            <a:ext uri="{FF2B5EF4-FFF2-40B4-BE49-F238E27FC236}">
              <a16:creationId xmlns:a16="http://schemas.microsoft.com/office/drawing/2014/main" id="{C003F740-8483-4BFC-B72B-65A8B569334D}"/>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8" name="Text Box 16">
          <a:extLst>
            <a:ext uri="{FF2B5EF4-FFF2-40B4-BE49-F238E27FC236}">
              <a16:creationId xmlns:a16="http://schemas.microsoft.com/office/drawing/2014/main" id="{FFF24D87-6AFF-4E22-BB15-C063232B4B7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9" name="Text Box 17">
          <a:extLst>
            <a:ext uri="{FF2B5EF4-FFF2-40B4-BE49-F238E27FC236}">
              <a16:creationId xmlns:a16="http://schemas.microsoft.com/office/drawing/2014/main" id="{B94A5A07-EFA3-427C-9B37-E72667ED721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0" name="Text Box 18">
          <a:extLst>
            <a:ext uri="{FF2B5EF4-FFF2-40B4-BE49-F238E27FC236}">
              <a16:creationId xmlns:a16="http://schemas.microsoft.com/office/drawing/2014/main" id="{9F0AD07F-68F2-431D-9474-DAD2BB0780C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1" name="Text Box 19">
          <a:extLst>
            <a:ext uri="{FF2B5EF4-FFF2-40B4-BE49-F238E27FC236}">
              <a16:creationId xmlns:a16="http://schemas.microsoft.com/office/drawing/2014/main" id="{E674B420-D9E8-4F37-953E-4BA70E1946C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2" name="Text Box 15">
          <a:extLst>
            <a:ext uri="{FF2B5EF4-FFF2-40B4-BE49-F238E27FC236}">
              <a16:creationId xmlns:a16="http://schemas.microsoft.com/office/drawing/2014/main" id="{D039FDF1-D378-4A62-A4D2-A74034DF73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33" name="Text Box 15">
          <a:extLst>
            <a:ext uri="{FF2B5EF4-FFF2-40B4-BE49-F238E27FC236}">
              <a16:creationId xmlns:a16="http://schemas.microsoft.com/office/drawing/2014/main" id="{D0F6AA6A-D51B-499F-8252-752610D6D5E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4" name="Text Box 15">
          <a:extLst>
            <a:ext uri="{FF2B5EF4-FFF2-40B4-BE49-F238E27FC236}">
              <a16:creationId xmlns:a16="http://schemas.microsoft.com/office/drawing/2014/main" id="{3C2AB6AF-777A-41EA-9FEC-C3EFC170571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5" name="Text Box 16">
          <a:extLst>
            <a:ext uri="{FF2B5EF4-FFF2-40B4-BE49-F238E27FC236}">
              <a16:creationId xmlns:a16="http://schemas.microsoft.com/office/drawing/2014/main" id="{549BC0C9-6F0F-478C-B572-D50B1D4D3C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6" name="Text Box 17">
          <a:extLst>
            <a:ext uri="{FF2B5EF4-FFF2-40B4-BE49-F238E27FC236}">
              <a16:creationId xmlns:a16="http://schemas.microsoft.com/office/drawing/2014/main" id="{AF92A2B7-3176-4D1A-8CEF-D7098AC058E9}"/>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7" name="Text Box 18">
          <a:extLst>
            <a:ext uri="{FF2B5EF4-FFF2-40B4-BE49-F238E27FC236}">
              <a16:creationId xmlns:a16="http://schemas.microsoft.com/office/drawing/2014/main" id="{42B09637-60BF-48C7-9F5D-FE9D7818B23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8" name="Text Box 19">
          <a:extLst>
            <a:ext uri="{FF2B5EF4-FFF2-40B4-BE49-F238E27FC236}">
              <a16:creationId xmlns:a16="http://schemas.microsoft.com/office/drawing/2014/main" id="{8D82811E-AD76-43B3-8CF4-92A34FDAE44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9" name="Text Box 15">
          <a:extLst>
            <a:ext uri="{FF2B5EF4-FFF2-40B4-BE49-F238E27FC236}">
              <a16:creationId xmlns:a16="http://schemas.microsoft.com/office/drawing/2014/main" id="{3446D76C-C83C-48E4-9F5A-0B651BF675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0" name="Text Box 16">
          <a:extLst>
            <a:ext uri="{FF2B5EF4-FFF2-40B4-BE49-F238E27FC236}">
              <a16:creationId xmlns:a16="http://schemas.microsoft.com/office/drawing/2014/main" id="{BAC2B87A-C662-401A-8B96-5D44AE8AAEA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1" name="Text Box 17">
          <a:extLst>
            <a:ext uri="{FF2B5EF4-FFF2-40B4-BE49-F238E27FC236}">
              <a16:creationId xmlns:a16="http://schemas.microsoft.com/office/drawing/2014/main" id="{9643F2F8-8906-44E3-9031-06215F2C968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2" name="Text Box 18">
          <a:extLst>
            <a:ext uri="{FF2B5EF4-FFF2-40B4-BE49-F238E27FC236}">
              <a16:creationId xmlns:a16="http://schemas.microsoft.com/office/drawing/2014/main" id="{15F5C8C6-465A-40A4-9FEB-DED92F095D1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3" name="Text Box 19">
          <a:extLst>
            <a:ext uri="{FF2B5EF4-FFF2-40B4-BE49-F238E27FC236}">
              <a16:creationId xmlns:a16="http://schemas.microsoft.com/office/drawing/2014/main" id="{BD3654B5-B624-471A-9B23-A4F186CB175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4" name="Text Box 15">
          <a:extLst>
            <a:ext uri="{FF2B5EF4-FFF2-40B4-BE49-F238E27FC236}">
              <a16:creationId xmlns:a16="http://schemas.microsoft.com/office/drawing/2014/main" id="{B2075919-E427-4BBD-8C6B-5AFC6C7B866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5" name="Text Box 16">
          <a:extLst>
            <a:ext uri="{FF2B5EF4-FFF2-40B4-BE49-F238E27FC236}">
              <a16:creationId xmlns:a16="http://schemas.microsoft.com/office/drawing/2014/main" id="{D93F46D2-417A-4AC8-A6C0-F58B4293B8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6" name="Text Box 17">
          <a:extLst>
            <a:ext uri="{FF2B5EF4-FFF2-40B4-BE49-F238E27FC236}">
              <a16:creationId xmlns:a16="http://schemas.microsoft.com/office/drawing/2014/main" id="{464AE80B-6ED0-4708-BA4F-86987A2C68B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7" name="Text Box 18">
          <a:extLst>
            <a:ext uri="{FF2B5EF4-FFF2-40B4-BE49-F238E27FC236}">
              <a16:creationId xmlns:a16="http://schemas.microsoft.com/office/drawing/2014/main" id="{72697264-DBDD-4C04-810F-5014FAE5FA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8" name="Text Box 19">
          <a:extLst>
            <a:ext uri="{FF2B5EF4-FFF2-40B4-BE49-F238E27FC236}">
              <a16:creationId xmlns:a16="http://schemas.microsoft.com/office/drawing/2014/main" id="{8B894105-1F33-42C8-90D6-CB8C407275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49" name="Text Box 15">
          <a:extLst>
            <a:ext uri="{FF2B5EF4-FFF2-40B4-BE49-F238E27FC236}">
              <a16:creationId xmlns:a16="http://schemas.microsoft.com/office/drawing/2014/main" id="{62ECD87D-0B4A-4C11-A9AC-FAC8E6C00E3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0" name="Text Box 16">
          <a:extLst>
            <a:ext uri="{FF2B5EF4-FFF2-40B4-BE49-F238E27FC236}">
              <a16:creationId xmlns:a16="http://schemas.microsoft.com/office/drawing/2014/main" id="{9A6D051D-43C7-4CD7-9882-8353E20E1BF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1" name="Text Box 17">
          <a:extLst>
            <a:ext uri="{FF2B5EF4-FFF2-40B4-BE49-F238E27FC236}">
              <a16:creationId xmlns:a16="http://schemas.microsoft.com/office/drawing/2014/main" id="{C6B3B5E7-EDF2-4C17-BCAE-7A0EF0AA09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2" name="Text Box 18">
          <a:extLst>
            <a:ext uri="{FF2B5EF4-FFF2-40B4-BE49-F238E27FC236}">
              <a16:creationId xmlns:a16="http://schemas.microsoft.com/office/drawing/2014/main" id="{43D191BC-DCE0-4C83-9572-FFAA6C8541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3" name="Text Box 19">
          <a:extLst>
            <a:ext uri="{FF2B5EF4-FFF2-40B4-BE49-F238E27FC236}">
              <a16:creationId xmlns:a16="http://schemas.microsoft.com/office/drawing/2014/main" id="{61EDAD4D-7339-4EAC-84C5-6CDCF38124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54" name="Text Box 15">
          <a:extLst>
            <a:ext uri="{FF2B5EF4-FFF2-40B4-BE49-F238E27FC236}">
              <a16:creationId xmlns:a16="http://schemas.microsoft.com/office/drawing/2014/main" id="{11E3385F-8EE2-4178-A5E0-658DE1F97E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5" name="Text Box 16">
          <a:extLst>
            <a:ext uri="{FF2B5EF4-FFF2-40B4-BE49-F238E27FC236}">
              <a16:creationId xmlns:a16="http://schemas.microsoft.com/office/drawing/2014/main" id="{C0776591-2B21-4545-BE44-0E7FD43DFFD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6" name="Text Box 17">
          <a:extLst>
            <a:ext uri="{FF2B5EF4-FFF2-40B4-BE49-F238E27FC236}">
              <a16:creationId xmlns:a16="http://schemas.microsoft.com/office/drawing/2014/main" id="{A1778F8D-5D0D-4AB5-A923-1E9A126761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7" name="Text Box 18">
          <a:extLst>
            <a:ext uri="{FF2B5EF4-FFF2-40B4-BE49-F238E27FC236}">
              <a16:creationId xmlns:a16="http://schemas.microsoft.com/office/drawing/2014/main" id="{C4B86638-9796-4C0C-9AC2-D55AD5B2D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8" name="Text Box 19">
          <a:extLst>
            <a:ext uri="{FF2B5EF4-FFF2-40B4-BE49-F238E27FC236}">
              <a16:creationId xmlns:a16="http://schemas.microsoft.com/office/drawing/2014/main" id="{CD047BD5-B718-455C-885A-BDBEF04E07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59" name="Text Box 15">
          <a:extLst>
            <a:ext uri="{FF2B5EF4-FFF2-40B4-BE49-F238E27FC236}">
              <a16:creationId xmlns:a16="http://schemas.microsoft.com/office/drawing/2014/main" id="{59AC7FD3-B08F-4A41-9052-B723DF603361}"/>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0" name="Text Box 15">
          <a:extLst>
            <a:ext uri="{FF2B5EF4-FFF2-40B4-BE49-F238E27FC236}">
              <a16:creationId xmlns:a16="http://schemas.microsoft.com/office/drawing/2014/main" id="{1DAE6FDF-2477-47F0-9B9A-40F32CBBFAE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1" name="Text Box 16">
          <a:extLst>
            <a:ext uri="{FF2B5EF4-FFF2-40B4-BE49-F238E27FC236}">
              <a16:creationId xmlns:a16="http://schemas.microsoft.com/office/drawing/2014/main" id="{33E7FD28-EE53-4894-AF28-3289CFE8D18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2" name="Text Box 17">
          <a:extLst>
            <a:ext uri="{FF2B5EF4-FFF2-40B4-BE49-F238E27FC236}">
              <a16:creationId xmlns:a16="http://schemas.microsoft.com/office/drawing/2014/main" id="{546F056C-306F-4961-89C4-136204383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3" name="Text Box 18">
          <a:extLst>
            <a:ext uri="{FF2B5EF4-FFF2-40B4-BE49-F238E27FC236}">
              <a16:creationId xmlns:a16="http://schemas.microsoft.com/office/drawing/2014/main" id="{5D481E74-284A-4C72-B1AE-1F637C9F976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4" name="Text Box 19">
          <a:extLst>
            <a:ext uri="{FF2B5EF4-FFF2-40B4-BE49-F238E27FC236}">
              <a16:creationId xmlns:a16="http://schemas.microsoft.com/office/drawing/2014/main" id="{14A05ED4-46DF-4971-B425-06EB66F0AA1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5" name="Text Box 15">
          <a:extLst>
            <a:ext uri="{FF2B5EF4-FFF2-40B4-BE49-F238E27FC236}">
              <a16:creationId xmlns:a16="http://schemas.microsoft.com/office/drawing/2014/main" id="{7E01B6E6-FDD6-4244-8BCF-55474D63C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6" name="Text Box 16">
          <a:extLst>
            <a:ext uri="{FF2B5EF4-FFF2-40B4-BE49-F238E27FC236}">
              <a16:creationId xmlns:a16="http://schemas.microsoft.com/office/drawing/2014/main" id="{ABC386E6-7E51-4A4E-9CD1-3ADF501FD83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7">
          <a:extLst>
            <a:ext uri="{FF2B5EF4-FFF2-40B4-BE49-F238E27FC236}">
              <a16:creationId xmlns:a16="http://schemas.microsoft.com/office/drawing/2014/main" id="{593BC48D-6B31-433F-A68D-9CE050C40B9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8">
          <a:extLst>
            <a:ext uri="{FF2B5EF4-FFF2-40B4-BE49-F238E27FC236}">
              <a16:creationId xmlns:a16="http://schemas.microsoft.com/office/drawing/2014/main" id="{EBCE7717-6363-4A8B-82CA-1A6CCB57A36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9">
          <a:extLst>
            <a:ext uri="{FF2B5EF4-FFF2-40B4-BE49-F238E27FC236}">
              <a16:creationId xmlns:a16="http://schemas.microsoft.com/office/drawing/2014/main" id="{70A3389C-97C6-4842-8038-74A590540A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0" name="Text Box 15">
          <a:extLst>
            <a:ext uri="{FF2B5EF4-FFF2-40B4-BE49-F238E27FC236}">
              <a16:creationId xmlns:a16="http://schemas.microsoft.com/office/drawing/2014/main" id="{3AC38C88-F3E4-4DA5-BF38-33FD183B14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1" name="Text Box 16">
          <a:extLst>
            <a:ext uri="{FF2B5EF4-FFF2-40B4-BE49-F238E27FC236}">
              <a16:creationId xmlns:a16="http://schemas.microsoft.com/office/drawing/2014/main" id="{BC4A8670-B56C-4324-9D13-958A9EFDB2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2" name="Text Box 17">
          <a:extLst>
            <a:ext uri="{FF2B5EF4-FFF2-40B4-BE49-F238E27FC236}">
              <a16:creationId xmlns:a16="http://schemas.microsoft.com/office/drawing/2014/main" id="{2C6B1731-9712-4F4C-8A78-866E76AE7A0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3" name="Text Box 18">
          <a:extLst>
            <a:ext uri="{FF2B5EF4-FFF2-40B4-BE49-F238E27FC236}">
              <a16:creationId xmlns:a16="http://schemas.microsoft.com/office/drawing/2014/main" id="{1ED3B47F-92EF-4BBA-A6A9-87E81EBCCD5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4" name="Text Box 19">
          <a:extLst>
            <a:ext uri="{FF2B5EF4-FFF2-40B4-BE49-F238E27FC236}">
              <a16:creationId xmlns:a16="http://schemas.microsoft.com/office/drawing/2014/main" id="{4EA21A8F-ED4E-4941-9147-553C5531B7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5" name="Text Box 16">
          <a:extLst>
            <a:ext uri="{FF2B5EF4-FFF2-40B4-BE49-F238E27FC236}">
              <a16:creationId xmlns:a16="http://schemas.microsoft.com/office/drawing/2014/main" id="{1F0701DB-9F5B-4569-B26A-ACAAF998830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6" name="Text Box 17">
          <a:extLst>
            <a:ext uri="{FF2B5EF4-FFF2-40B4-BE49-F238E27FC236}">
              <a16:creationId xmlns:a16="http://schemas.microsoft.com/office/drawing/2014/main" id="{75ED0AD0-1142-4918-BBC2-A113B82AC87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7" name="Text Box 18">
          <a:extLst>
            <a:ext uri="{FF2B5EF4-FFF2-40B4-BE49-F238E27FC236}">
              <a16:creationId xmlns:a16="http://schemas.microsoft.com/office/drawing/2014/main" id="{25EE3579-3111-436B-9048-CECC19964E4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8" name="Text Box 19">
          <a:extLst>
            <a:ext uri="{FF2B5EF4-FFF2-40B4-BE49-F238E27FC236}">
              <a16:creationId xmlns:a16="http://schemas.microsoft.com/office/drawing/2014/main" id="{39771B41-61C4-411D-B44C-4FF45E464C4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79" name="Text Box 16">
          <a:extLst>
            <a:ext uri="{FF2B5EF4-FFF2-40B4-BE49-F238E27FC236}">
              <a16:creationId xmlns:a16="http://schemas.microsoft.com/office/drawing/2014/main" id="{7A8840BF-0352-4A7C-A76E-195FC9A74C8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0" name="Text Box 17">
          <a:extLst>
            <a:ext uri="{FF2B5EF4-FFF2-40B4-BE49-F238E27FC236}">
              <a16:creationId xmlns:a16="http://schemas.microsoft.com/office/drawing/2014/main" id="{19F5AB11-D210-4269-97DE-8E06B3831C2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1" name="Text Box 18">
          <a:extLst>
            <a:ext uri="{FF2B5EF4-FFF2-40B4-BE49-F238E27FC236}">
              <a16:creationId xmlns:a16="http://schemas.microsoft.com/office/drawing/2014/main" id="{FEB5B047-65B9-48DF-A284-9FC9C33DF36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2" name="Text Box 19">
          <a:extLst>
            <a:ext uri="{FF2B5EF4-FFF2-40B4-BE49-F238E27FC236}">
              <a16:creationId xmlns:a16="http://schemas.microsoft.com/office/drawing/2014/main" id="{C37324A7-0C14-4681-852F-5544EF72715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83" name="Text Box 15">
          <a:extLst>
            <a:ext uri="{FF2B5EF4-FFF2-40B4-BE49-F238E27FC236}">
              <a16:creationId xmlns:a16="http://schemas.microsoft.com/office/drawing/2014/main" id="{1912B3B0-05D0-4562-B2CC-64968BBEBC6C}"/>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4" name="Text Box 16">
          <a:extLst>
            <a:ext uri="{FF2B5EF4-FFF2-40B4-BE49-F238E27FC236}">
              <a16:creationId xmlns:a16="http://schemas.microsoft.com/office/drawing/2014/main" id="{43B54787-6D9A-4698-9726-E1D2485744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5" name="Text Box 17">
          <a:extLst>
            <a:ext uri="{FF2B5EF4-FFF2-40B4-BE49-F238E27FC236}">
              <a16:creationId xmlns:a16="http://schemas.microsoft.com/office/drawing/2014/main" id="{A90444CB-64A7-416D-BBC0-FF1A39D0A14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6" name="Text Box 18">
          <a:extLst>
            <a:ext uri="{FF2B5EF4-FFF2-40B4-BE49-F238E27FC236}">
              <a16:creationId xmlns:a16="http://schemas.microsoft.com/office/drawing/2014/main" id="{129FB62C-3277-48EF-B5B5-74A426BD99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7" name="Text Box 19">
          <a:extLst>
            <a:ext uri="{FF2B5EF4-FFF2-40B4-BE49-F238E27FC236}">
              <a16:creationId xmlns:a16="http://schemas.microsoft.com/office/drawing/2014/main" id="{E7CDF382-7D4D-4905-AE37-BEB27B586D1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8" name="Text Box 15">
          <a:extLst>
            <a:ext uri="{FF2B5EF4-FFF2-40B4-BE49-F238E27FC236}">
              <a16:creationId xmlns:a16="http://schemas.microsoft.com/office/drawing/2014/main" id="{155BD507-0FAF-4263-A303-6194977E77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89" name="Text Box 15">
          <a:extLst>
            <a:ext uri="{FF2B5EF4-FFF2-40B4-BE49-F238E27FC236}">
              <a16:creationId xmlns:a16="http://schemas.microsoft.com/office/drawing/2014/main" id="{1D833D04-2BAC-4F0A-86EA-D94DE251EED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0" name="Text Box 16">
          <a:extLst>
            <a:ext uri="{FF2B5EF4-FFF2-40B4-BE49-F238E27FC236}">
              <a16:creationId xmlns:a16="http://schemas.microsoft.com/office/drawing/2014/main" id="{B4F3E303-FBDD-42B7-BC59-5FF2AB58A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1" name="Text Box 17">
          <a:extLst>
            <a:ext uri="{FF2B5EF4-FFF2-40B4-BE49-F238E27FC236}">
              <a16:creationId xmlns:a16="http://schemas.microsoft.com/office/drawing/2014/main" id="{952616AD-E57A-4767-9468-B84AE87A5F5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2" name="Text Box 18">
          <a:extLst>
            <a:ext uri="{FF2B5EF4-FFF2-40B4-BE49-F238E27FC236}">
              <a16:creationId xmlns:a16="http://schemas.microsoft.com/office/drawing/2014/main" id="{9C54EC7B-6F76-490D-9A95-DD21A362330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3" name="Text Box 15">
          <a:extLst>
            <a:ext uri="{FF2B5EF4-FFF2-40B4-BE49-F238E27FC236}">
              <a16:creationId xmlns:a16="http://schemas.microsoft.com/office/drawing/2014/main" id="{32A90F23-62EB-400A-9C35-5F0F6645C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4" name="Text Box 16">
          <a:extLst>
            <a:ext uri="{FF2B5EF4-FFF2-40B4-BE49-F238E27FC236}">
              <a16:creationId xmlns:a16="http://schemas.microsoft.com/office/drawing/2014/main" id="{F3DE20D8-FC5C-4227-B460-8E7B55207DD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5" name="Text Box 17">
          <a:extLst>
            <a:ext uri="{FF2B5EF4-FFF2-40B4-BE49-F238E27FC236}">
              <a16:creationId xmlns:a16="http://schemas.microsoft.com/office/drawing/2014/main" id="{1DE4E476-AA7C-478F-9D29-DDBD81CC118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6" name="Text Box 18">
          <a:extLst>
            <a:ext uri="{FF2B5EF4-FFF2-40B4-BE49-F238E27FC236}">
              <a16:creationId xmlns:a16="http://schemas.microsoft.com/office/drawing/2014/main" id="{AB8C73F3-56DE-41E3-A079-2EA1EEE369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7" name="Text Box 19">
          <a:extLst>
            <a:ext uri="{FF2B5EF4-FFF2-40B4-BE49-F238E27FC236}">
              <a16:creationId xmlns:a16="http://schemas.microsoft.com/office/drawing/2014/main" id="{10A150CE-F57F-4499-BB6E-744124283EE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98" name="Text Box 15">
          <a:extLst>
            <a:ext uri="{FF2B5EF4-FFF2-40B4-BE49-F238E27FC236}">
              <a16:creationId xmlns:a16="http://schemas.microsoft.com/office/drawing/2014/main" id="{ACF88D3E-D1C1-4051-BCE8-EA1DCA1E0EEA}"/>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9" name="Text Box 16">
          <a:extLst>
            <a:ext uri="{FF2B5EF4-FFF2-40B4-BE49-F238E27FC236}">
              <a16:creationId xmlns:a16="http://schemas.microsoft.com/office/drawing/2014/main" id="{6331569B-F128-4AB4-8EC3-4D76F3CC05F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0" name="Text Box 17">
          <a:extLst>
            <a:ext uri="{FF2B5EF4-FFF2-40B4-BE49-F238E27FC236}">
              <a16:creationId xmlns:a16="http://schemas.microsoft.com/office/drawing/2014/main" id="{21E4CA2B-BD60-4A27-B887-CA7072EBF89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1" name="Text Box 18">
          <a:extLst>
            <a:ext uri="{FF2B5EF4-FFF2-40B4-BE49-F238E27FC236}">
              <a16:creationId xmlns:a16="http://schemas.microsoft.com/office/drawing/2014/main" id="{DBDA0402-BDD2-486B-894E-449C43B68B3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2" name="Text Box 19">
          <a:extLst>
            <a:ext uri="{FF2B5EF4-FFF2-40B4-BE49-F238E27FC236}">
              <a16:creationId xmlns:a16="http://schemas.microsoft.com/office/drawing/2014/main" id="{12BCB67A-5447-4349-961A-73B7AE93D5F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3" name="Text Box 16">
          <a:extLst>
            <a:ext uri="{FF2B5EF4-FFF2-40B4-BE49-F238E27FC236}">
              <a16:creationId xmlns:a16="http://schemas.microsoft.com/office/drawing/2014/main" id="{AE5AB00A-7E20-4C94-9C05-8F007480453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4" name="Text Box 17">
          <a:extLst>
            <a:ext uri="{FF2B5EF4-FFF2-40B4-BE49-F238E27FC236}">
              <a16:creationId xmlns:a16="http://schemas.microsoft.com/office/drawing/2014/main" id="{C591F1D2-6DC5-4931-8D82-BC9B7971F0E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5" name="Text Box 18">
          <a:extLst>
            <a:ext uri="{FF2B5EF4-FFF2-40B4-BE49-F238E27FC236}">
              <a16:creationId xmlns:a16="http://schemas.microsoft.com/office/drawing/2014/main" id="{703EE694-D58F-4392-BC15-BDA9AE9986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9">
          <a:extLst>
            <a:ext uri="{FF2B5EF4-FFF2-40B4-BE49-F238E27FC236}">
              <a16:creationId xmlns:a16="http://schemas.microsoft.com/office/drawing/2014/main" id="{07A75BBF-F655-4B5A-B851-B3D9F481B7B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7" name="Text Box 16">
          <a:extLst>
            <a:ext uri="{FF2B5EF4-FFF2-40B4-BE49-F238E27FC236}">
              <a16:creationId xmlns:a16="http://schemas.microsoft.com/office/drawing/2014/main" id="{E222232E-F45E-4F44-B369-9F566DBE04C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8" name="Text Box 17">
          <a:extLst>
            <a:ext uri="{FF2B5EF4-FFF2-40B4-BE49-F238E27FC236}">
              <a16:creationId xmlns:a16="http://schemas.microsoft.com/office/drawing/2014/main" id="{83309BB8-A392-45D9-970F-32675B7EA2D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9" name="Text Box 18">
          <a:extLst>
            <a:ext uri="{FF2B5EF4-FFF2-40B4-BE49-F238E27FC236}">
              <a16:creationId xmlns:a16="http://schemas.microsoft.com/office/drawing/2014/main" id="{88DAC8DA-18CE-4FFF-A5E3-CD819679997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10" name="Text Box 19">
          <a:extLst>
            <a:ext uri="{FF2B5EF4-FFF2-40B4-BE49-F238E27FC236}">
              <a16:creationId xmlns:a16="http://schemas.microsoft.com/office/drawing/2014/main" id="{34DCBC41-7EB0-45FE-A36E-C9FD656A7D1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1" name="Text Box 16">
          <a:extLst>
            <a:ext uri="{FF2B5EF4-FFF2-40B4-BE49-F238E27FC236}">
              <a16:creationId xmlns:a16="http://schemas.microsoft.com/office/drawing/2014/main" id="{0FBE52A8-9651-4BAE-9974-5DC4F41A5F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2" name="Text Box 17">
          <a:extLst>
            <a:ext uri="{FF2B5EF4-FFF2-40B4-BE49-F238E27FC236}">
              <a16:creationId xmlns:a16="http://schemas.microsoft.com/office/drawing/2014/main" id="{FFE5DC1D-511B-4C6E-ACD5-ECA7C604EE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3" name="Text Box 18">
          <a:extLst>
            <a:ext uri="{FF2B5EF4-FFF2-40B4-BE49-F238E27FC236}">
              <a16:creationId xmlns:a16="http://schemas.microsoft.com/office/drawing/2014/main" id="{AF62F599-A901-49DF-B58F-77BBF83CAB5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4" name="Text Box 19">
          <a:extLst>
            <a:ext uri="{FF2B5EF4-FFF2-40B4-BE49-F238E27FC236}">
              <a16:creationId xmlns:a16="http://schemas.microsoft.com/office/drawing/2014/main" id="{DA6DA5F5-52A0-44DA-B0AC-FB284B6C535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15" name="Text Box 15">
          <a:extLst>
            <a:ext uri="{FF2B5EF4-FFF2-40B4-BE49-F238E27FC236}">
              <a16:creationId xmlns:a16="http://schemas.microsoft.com/office/drawing/2014/main" id="{CA76111E-C854-416C-B86A-0599E29FDF78}"/>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6" name="Text Box 16">
          <a:extLst>
            <a:ext uri="{FF2B5EF4-FFF2-40B4-BE49-F238E27FC236}">
              <a16:creationId xmlns:a16="http://schemas.microsoft.com/office/drawing/2014/main" id="{E91662B5-D08B-4C27-B6DE-13D1466628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7" name="Text Box 17">
          <a:extLst>
            <a:ext uri="{FF2B5EF4-FFF2-40B4-BE49-F238E27FC236}">
              <a16:creationId xmlns:a16="http://schemas.microsoft.com/office/drawing/2014/main" id="{D3155AF3-B514-4459-A4C8-93F2089AC57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8" name="Text Box 18">
          <a:extLst>
            <a:ext uri="{FF2B5EF4-FFF2-40B4-BE49-F238E27FC236}">
              <a16:creationId xmlns:a16="http://schemas.microsoft.com/office/drawing/2014/main" id="{9B0CA599-4CD5-4C6E-9F1F-243CB9BFF2A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9" name="Text Box 19">
          <a:extLst>
            <a:ext uri="{FF2B5EF4-FFF2-40B4-BE49-F238E27FC236}">
              <a16:creationId xmlns:a16="http://schemas.microsoft.com/office/drawing/2014/main" id="{E401295E-4C25-47D4-959A-C2DD862C2F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0" name="Text Box 15">
          <a:extLst>
            <a:ext uri="{FF2B5EF4-FFF2-40B4-BE49-F238E27FC236}">
              <a16:creationId xmlns:a16="http://schemas.microsoft.com/office/drawing/2014/main" id="{B7445292-83BA-43C0-9A25-7B1EC3E4D70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21" name="Text Box 15">
          <a:extLst>
            <a:ext uri="{FF2B5EF4-FFF2-40B4-BE49-F238E27FC236}">
              <a16:creationId xmlns:a16="http://schemas.microsoft.com/office/drawing/2014/main" id="{E65E139D-B2B3-4F80-8FA8-A530B5765BA2}"/>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2" name="Text Box 16">
          <a:extLst>
            <a:ext uri="{FF2B5EF4-FFF2-40B4-BE49-F238E27FC236}">
              <a16:creationId xmlns:a16="http://schemas.microsoft.com/office/drawing/2014/main" id="{8AE54B38-7E87-4980-9409-73FA698E70A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3" name="Text Box 17">
          <a:extLst>
            <a:ext uri="{FF2B5EF4-FFF2-40B4-BE49-F238E27FC236}">
              <a16:creationId xmlns:a16="http://schemas.microsoft.com/office/drawing/2014/main" id="{E3403FA3-807E-4554-9E04-37938DE751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4" name="Text Box 18">
          <a:extLst>
            <a:ext uri="{FF2B5EF4-FFF2-40B4-BE49-F238E27FC236}">
              <a16:creationId xmlns:a16="http://schemas.microsoft.com/office/drawing/2014/main" id="{43909174-2D97-43A6-8DF6-E681BDB471B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25" name="Text Box 15">
          <a:extLst>
            <a:ext uri="{FF2B5EF4-FFF2-40B4-BE49-F238E27FC236}">
              <a16:creationId xmlns:a16="http://schemas.microsoft.com/office/drawing/2014/main" id="{7CECCE13-FD29-438A-B235-6968979628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6" name="Text Box 16">
          <a:extLst>
            <a:ext uri="{FF2B5EF4-FFF2-40B4-BE49-F238E27FC236}">
              <a16:creationId xmlns:a16="http://schemas.microsoft.com/office/drawing/2014/main" id="{89CFEB50-C5CE-40FC-B070-FF0910EC1B1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7" name="Text Box 17">
          <a:extLst>
            <a:ext uri="{FF2B5EF4-FFF2-40B4-BE49-F238E27FC236}">
              <a16:creationId xmlns:a16="http://schemas.microsoft.com/office/drawing/2014/main" id="{A16735C0-B028-46EB-BE7F-9D65673C0E4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8" name="Text Box 18">
          <a:extLst>
            <a:ext uri="{FF2B5EF4-FFF2-40B4-BE49-F238E27FC236}">
              <a16:creationId xmlns:a16="http://schemas.microsoft.com/office/drawing/2014/main" id="{51C45C18-953D-4D83-AFCA-C9EB330D2C1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9" name="Text Box 19">
          <a:extLst>
            <a:ext uri="{FF2B5EF4-FFF2-40B4-BE49-F238E27FC236}">
              <a16:creationId xmlns:a16="http://schemas.microsoft.com/office/drawing/2014/main" id="{8FB74678-243B-4CB8-83A2-1C36427DE94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30" name="Text Box 15">
          <a:extLst>
            <a:ext uri="{FF2B5EF4-FFF2-40B4-BE49-F238E27FC236}">
              <a16:creationId xmlns:a16="http://schemas.microsoft.com/office/drawing/2014/main" id="{C61B0380-6748-4C71-96F0-B1106218966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1" name="Text Box 16">
          <a:extLst>
            <a:ext uri="{FF2B5EF4-FFF2-40B4-BE49-F238E27FC236}">
              <a16:creationId xmlns:a16="http://schemas.microsoft.com/office/drawing/2014/main" id="{882DE59C-B281-4BDA-95E3-F93B5F2ADAB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2" name="Text Box 17">
          <a:extLst>
            <a:ext uri="{FF2B5EF4-FFF2-40B4-BE49-F238E27FC236}">
              <a16:creationId xmlns:a16="http://schemas.microsoft.com/office/drawing/2014/main" id="{74A079B2-8BD0-4698-B3B4-76060A5CC18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3" name="Text Box 18">
          <a:extLst>
            <a:ext uri="{FF2B5EF4-FFF2-40B4-BE49-F238E27FC236}">
              <a16:creationId xmlns:a16="http://schemas.microsoft.com/office/drawing/2014/main" id="{3DA92250-36BE-4307-BDF9-FE7B6F3683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4" name="Text Box 19">
          <a:extLst>
            <a:ext uri="{FF2B5EF4-FFF2-40B4-BE49-F238E27FC236}">
              <a16:creationId xmlns:a16="http://schemas.microsoft.com/office/drawing/2014/main" id="{E93D9B7B-B4B7-4BEB-87A3-B9BDABCE497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5" name="Text Box 16">
          <a:extLst>
            <a:ext uri="{FF2B5EF4-FFF2-40B4-BE49-F238E27FC236}">
              <a16:creationId xmlns:a16="http://schemas.microsoft.com/office/drawing/2014/main" id="{2FF7D320-DD82-4734-B722-86B8BDFED56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6" name="Text Box 17">
          <a:extLst>
            <a:ext uri="{FF2B5EF4-FFF2-40B4-BE49-F238E27FC236}">
              <a16:creationId xmlns:a16="http://schemas.microsoft.com/office/drawing/2014/main" id="{C212BAE7-DC01-4442-A4F8-DAC904315BE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7" name="Text Box 18">
          <a:extLst>
            <a:ext uri="{FF2B5EF4-FFF2-40B4-BE49-F238E27FC236}">
              <a16:creationId xmlns:a16="http://schemas.microsoft.com/office/drawing/2014/main" id="{D992C79E-2D35-4210-AC20-340B0A344D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9">
          <a:extLst>
            <a:ext uri="{FF2B5EF4-FFF2-40B4-BE49-F238E27FC236}">
              <a16:creationId xmlns:a16="http://schemas.microsoft.com/office/drawing/2014/main" id="{587019BB-373E-48F9-A6A2-1C403E1C780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39" name="Text Box 16">
          <a:extLst>
            <a:ext uri="{FF2B5EF4-FFF2-40B4-BE49-F238E27FC236}">
              <a16:creationId xmlns:a16="http://schemas.microsoft.com/office/drawing/2014/main" id="{039EAAA2-42D5-4D10-ABD3-E8BF74E1ECE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0" name="Text Box 17">
          <a:extLst>
            <a:ext uri="{FF2B5EF4-FFF2-40B4-BE49-F238E27FC236}">
              <a16:creationId xmlns:a16="http://schemas.microsoft.com/office/drawing/2014/main" id="{EE53F973-ACFA-4B5E-AA01-43C62DF346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1" name="Text Box 18">
          <a:extLst>
            <a:ext uri="{FF2B5EF4-FFF2-40B4-BE49-F238E27FC236}">
              <a16:creationId xmlns:a16="http://schemas.microsoft.com/office/drawing/2014/main" id="{02F0938E-C87B-468A-AA19-BE3F7B53643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2" name="Text Box 19">
          <a:extLst>
            <a:ext uri="{FF2B5EF4-FFF2-40B4-BE49-F238E27FC236}">
              <a16:creationId xmlns:a16="http://schemas.microsoft.com/office/drawing/2014/main" id="{93BE9296-A2B5-4BCA-925D-1BC0D12796D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3" name="Text Box 16">
          <a:extLst>
            <a:ext uri="{FF2B5EF4-FFF2-40B4-BE49-F238E27FC236}">
              <a16:creationId xmlns:a16="http://schemas.microsoft.com/office/drawing/2014/main" id="{A27A40DF-0D18-49B0-BD93-5CFD90B8589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4" name="Text Box 17">
          <a:extLst>
            <a:ext uri="{FF2B5EF4-FFF2-40B4-BE49-F238E27FC236}">
              <a16:creationId xmlns:a16="http://schemas.microsoft.com/office/drawing/2014/main" id="{71934A29-F365-4915-BF6F-D5AEAA73CFBF}"/>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5" name="Text Box 18">
          <a:extLst>
            <a:ext uri="{FF2B5EF4-FFF2-40B4-BE49-F238E27FC236}">
              <a16:creationId xmlns:a16="http://schemas.microsoft.com/office/drawing/2014/main" id="{4AB0AB48-2EC4-4697-82DF-7789B42ED95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6" name="Text Box 19">
          <a:extLst>
            <a:ext uri="{FF2B5EF4-FFF2-40B4-BE49-F238E27FC236}">
              <a16:creationId xmlns:a16="http://schemas.microsoft.com/office/drawing/2014/main" id="{409C1445-345E-46B2-A74D-F25F9245011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47" name="Text Box 15">
          <a:extLst>
            <a:ext uri="{FF2B5EF4-FFF2-40B4-BE49-F238E27FC236}">
              <a16:creationId xmlns:a16="http://schemas.microsoft.com/office/drawing/2014/main" id="{4E222D49-160C-4B83-AB38-017B6554804F}"/>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8" name="Text Box 16">
          <a:extLst>
            <a:ext uri="{FF2B5EF4-FFF2-40B4-BE49-F238E27FC236}">
              <a16:creationId xmlns:a16="http://schemas.microsoft.com/office/drawing/2014/main" id="{B86652A1-8E02-40F8-928E-B5D5A3560B3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9" name="Text Box 17">
          <a:extLst>
            <a:ext uri="{FF2B5EF4-FFF2-40B4-BE49-F238E27FC236}">
              <a16:creationId xmlns:a16="http://schemas.microsoft.com/office/drawing/2014/main" id="{11364C4D-CFFE-469D-9EDB-F7EDAA72C02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0" name="Text Box 18">
          <a:extLst>
            <a:ext uri="{FF2B5EF4-FFF2-40B4-BE49-F238E27FC236}">
              <a16:creationId xmlns:a16="http://schemas.microsoft.com/office/drawing/2014/main" id="{1CF41C3F-2CD3-4B42-A7B1-F61A36254B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1" name="Text Box 19">
          <a:extLst>
            <a:ext uri="{FF2B5EF4-FFF2-40B4-BE49-F238E27FC236}">
              <a16:creationId xmlns:a16="http://schemas.microsoft.com/office/drawing/2014/main" id="{4C2099A1-3611-46F0-9E7A-F35389C790A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52" name="Text Box 15">
          <a:extLst>
            <a:ext uri="{FF2B5EF4-FFF2-40B4-BE49-F238E27FC236}">
              <a16:creationId xmlns:a16="http://schemas.microsoft.com/office/drawing/2014/main" id="{68699578-2FCC-48B6-AD5C-BD912199903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3" name="Text Box 16">
          <a:extLst>
            <a:ext uri="{FF2B5EF4-FFF2-40B4-BE49-F238E27FC236}">
              <a16:creationId xmlns:a16="http://schemas.microsoft.com/office/drawing/2014/main" id="{7F7F9907-2EEB-428C-A3E6-268F13BFE2F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4" name="Text Box 17">
          <a:extLst>
            <a:ext uri="{FF2B5EF4-FFF2-40B4-BE49-F238E27FC236}">
              <a16:creationId xmlns:a16="http://schemas.microsoft.com/office/drawing/2014/main" id="{34ACA3B1-1E8D-4D6A-A1C3-474CDAB18CD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5" name="Text Box 18">
          <a:extLst>
            <a:ext uri="{FF2B5EF4-FFF2-40B4-BE49-F238E27FC236}">
              <a16:creationId xmlns:a16="http://schemas.microsoft.com/office/drawing/2014/main" id="{ED1AD5B3-783C-4BF5-9B5F-5DDD9D44CF1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6">
          <a:extLst>
            <a:ext uri="{FF2B5EF4-FFF2-40B4-BE49-F238E27FC236}">
              <a16:creationId xmlns:a16="http://schemas.microsoft.com/office/drawing/2014/main" id="{2CA5FCF0-374A-4BC3-9C93-6924513BEFB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7" name="Text Box 17">
          <a:extLst>
            <a:ext uri="{FF2B5EF4-FFF2-40B4-BE49-F238E27FC236}">
              <a16:creationId xmlns:a16="http://schemas.microsoft.com/office/drawing/2014/main" id="{C987B57B-44A1-4624-9591-3F09531DDA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8" name="Text Box 18">
          <a:extLst>
            <a:ext uri="{FF2B5EF4-FFF2-40B4-BE49-F238E27FC236}">
              <a16:creationId xmlns:a16="http://schemas.microsoft.com/office/drawing/2014/main" id="{2E5CA998-7711-47EC-95C3-935C204177A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9" name="Text Box 19">
          <a:extLst>
            <a:ext uri="{FF2B5EF4-FFF2-40B4-BE49-F238E27FC236}">
              <a16:creationId xmlns:a16="http://schemas.microsoft.com/office/drawing/2014/main" id="{1A2003AA-D797-4F5C-B86E-0CFEE864317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60" name="Text Box 15">
          <a:extLst>
            <a:ext uri="{FF2B5EF4-FFF2-40B4-BE49-F238E27FC236}">
              <a16:creationId xmlns:a16="http://schemas.microsoft.com/office/drawing/2014/main" id="{519E31B6-8441-4FBE-9E5D-7FFEDEF71E3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D5EBA969-262D-45AC-A1C8-3D9C9941EAC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6CBE1F40-FC5B-401A-BE67-4FB317F033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583BC9C1-7272-421D-A216-742047E024F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AAF280F7-CC49-4A70-A661-9987EF20A8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5" name="Text Box 16">
          <a:extLst>
            <a:ext uri="{FF2B5EF4-FFF2-40B4-BE49-F238E27FC236}">
              <a16:creationId xmlns:a16="http://schemas.microsoft.com/office/drawing/2014/main" id="{D59FFB30-49DC-4501-94AB-352DFF7BCF6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6" name="Text Box 17">
          <a:extLst>
            <a:ext uri="{FF2B5EF4-FFF2-40B4-BE49-F238E27FC236}">
              <a16:creationId xmlns:a16="http://schemas.microsoft.com/office/drawing/2014/main" id="{D08BE0FC-D3EE-4230-AB96-37EFF1BE63B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7" name="Text Box 18">
          <a:extLst>
            <a:ext uri="{FF2B5EF4-FFF2-40B4-BE49-F238E27FC236}">
              <a16:creationId xmlns:a16="http://schemas.microsoft.com/office/drawing/2014/main" id="{D859AE02-B66E-4823-ACC8-55E96B76734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8" name="Text Box 19">
          <a:extLst>
            <a:ext uri="{FF2B5EF4-FFF2-40B4-BE49-F238E27FC236}">
              <a16:creationId xmlns:a16="http://schemas.microsoft.com/office/drawing/2014/main" id="{2779FF76-DD9D-4D7F-903C-228C640E849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69" name="Text Box 16">
          <a:extLst>
            <a:ext uri="{FF2B5EF4-FFF2-40B4-BE49-F238E27FC236}">
              <a16:creationId xmlns:a16="http://schemas.microsoft.com/office/drawing/2014/main" id="{CBC47FD0-8AAE-4BA6-B55F-F875AA06B44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0" name="Text Box 17">
          <a:extLst>
            <a:ext uri="{FF2B5EF4-FFF2-40B4-BE49-F238E27FC236}">
              <a16:creationId xmlns:a16="http://schemas.microsoft.com/office/drawing/2014/main" id="{B4240A03-E897-47AD-AA7D-9166A1EB1EF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1" name="Text Box 18">
          <a:extLst>
            <a:ext uri="{FF2B5EF4-FFF2-40B4-BE49-F238E27FC236}">
              <a16:creationId xmlns:a16="http://schemas.microsoft.com/office/drawing/2014/main" id="{2E915010-8786-4D8F-8893-0FEEB2A71F9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2" name="Text Box 19">
          <a:extLst>
            <a:ext uri="{FF2B5EF4-FFF2-40B4-BE49-F238E27FC236}">
              <a16:creationId xmlns:a16="http://schemas.microsoft.com/office/drawing/2014/main" id="{95BAB3E8-39E8-4D03-BDD7-E850EFE343E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3" name="Text Box 16">
          <a:extLst>
            <a:ext uri="{FF2B5EF4-FFF2-40B4-BE49-F238E27FC236}">
              <a16:creationId xmlns:a16="http://schemas.microsoft.com/office/drawing/2014/main" id="{6F607CE7-5226-4E97-875F-3DC0A502ADC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4" name="Text Box 17">
          <a:extLst>
            <a:ext uri="{FF2B5EF4-FFF2-40B4-BE49-F238E27FC236}">
              <a16:creationId xmlns:a16="http://schemas.microsoft.com/office/drawing/2014/main" id="{7D58D521-3F70-49B7-ADA6-B18E34ADC31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5" name="Text Box 18">
          <a:extLst>
            <a:ext uri="{FF2B5EF4-FFF2-40B4-BE49-F238E27FC236}">
              <a16:creationId xmlns:a16="http://schemas.microsoft.com/office/drawing/2014/main" id="{6DDE8CB0-5891-4EEB-B757-F34D72F98DF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6" name="Text Box 19">
          <a:extLst>
            <a:ext uri="{FF2B5EF4-FFF2-40B4-BE49-F238E27FC236}">
              <a16:creationId xmlns:a16="http://schemas.microsoft.com/office/drawing/2014/main" id="{E28255FE-F371-4867-879E-8DA4669088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77" name="Text Box 15">
          <a:extLst>
            <a:ext uri="{FF2B5EF4-FFF2-40B4-BE49-F238E27FC236}">
              <a16:creationId xmlns:a16="http://schemas.microsoft.com/office/drawing/2014/main" id="{912C4E58-9E76-4B97-864B-784EE1941BA1}"/>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8" name="Text Box 16">
          <a:extLst>
            <a:ext uri="{FF2B5EF4-FFF2-40B4-BE49-F238E27FC236}">
              <a16:creationId xmlns:a16="http://schemas.microsoft.com/office/drawing/2014/main" id="{C81066D0-E2EC-4939-A3AB-CB3EAC29E73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9" name="Text Box 17">
          <a:extLst>
            <a:ext uri="{FF2B5EF4-FFF2-40B4-BE49-F238E27FC236}">
              <a16:creationId xmlns:a16="http://schemas.microsoft.com/office/drawing/2014/main" id="{3BCA3793-DB03-4592-9769-190F59A3E6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0" name="Text Box 18">
          <a:extLst>
            <a:ext uri="{FF2B5EF4-FFF2-40B4-BE49-F238E27FC236}">
              <a16:creationId xmlns:a16="http://schemas.microsoft.com/office/drawing/2014/main" id="{47AEB72A-7050-41F0-8CAC-AB52CDE03B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1" name="Text Box 19">
          <a:extLst>
            <a:ext uri="{FF2B5EF4-FFF2-40B4-BE49-F238E27FC236}">
              <a16:creationId xmlns:a16="http://schemas.microsoft.com/office/drawing/2014/main" id="{11FFDBFA-8FDC-4551-B1C9-922D39F253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82" name="Text Box 15">
          <a:extLst>
            <a:ext uri="{FF2B5EF4-FFF2-40B4-BE49-F238E27FC236}">
              <a16:creationId xmlns:a16="http://schemas.microsoft.com/office/drawing/2014/main" id="{6D3C2D19-497C-4F0E-8DCF-06B941AE488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3" name="Text Box 16">
          <a:extLst>
            <a:ext uri="{FF2B5EF4-FFF2-40B4-BE49-F238E27FC236}">
              <a16:creationId xmlns:a16="http://schemas.microsoft.com/office/drawing/2014/main" id="{5DA72008-E34B-44ED-9D14-74BF62A0061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4" name="Text Box 17">
          <a:extLst>
            <a:ext uri="{FF2B5EF4-FFF2-40B4-BE49-F238E27FC236}">
              <a16:creationId xmlns:a16="http://schemas.microsoft.com/office/drawing/2014/main" id="{D0322937-1467-48B1-8992-D332B0003D9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5" name="Text Box 18">
          <a:extLst>
            <a:ext uri="{FF2B5EF4-FFF2-40B4-BE49-F238E27FC236}">
              <a16:creationId xmlns:a16="http://schemas.microsoft.com/office/drawing/2014/main" id="{247CC93C-E3B1-4028-82A5-8D931F6FA26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6">
          <a:extLst>
            <a:ext uri="{FF2B5EF4-FFF2-40B4-BE49-F238E27FC236}">
              <a16:creationId xmlns:a16="http://schemas.microsoft.com/office/drawing/2014/main" id="{62941E99-B249-4BCD-A158-192E3AAD1AB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7" name="Text Box 17">
          <a:extLst>
            <a:ext uri="{FF2B5EF4-FFF2-40B4-BE49-F238E27FC236}">
              <a16:creationId xmlns:a16="http://schemas.microsoft.com/office/drawing/2014/main" id="{19AFC083-4067-4A91-A077-1420AAA42AA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8" name="Text Box 18">
          <a:extLst>
            <a:ext uri="{FF2B5EF4-FFF2-40B4-BE49-F238E27FC236}">
              <a16:creationId xmlns:a16="http://schemas.microsoft.com/office/drawing/2014/main" id="{18B35A5D-62AF-441E-A0A5-9015385E94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9" name="Text Box 19">
          <a:extLst>
            <a:ext uri="{FF2B5EF4-FFF2-40B4-BE49-F238E27FC236}">
              <a16:creationId xmlns:a16="http://schemas.microsoft.com/office/drawing/2014/main" id="{399FD306-08F7-46FB-90D9-3D3C2A69EAE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0" name="Text Box 16">
          <a:extLst>
            <a:ext uri="{FF2B5EF4-FFF2-40B4-BE49-F238E27FC236}">
              <a16:creationId xmlns:a16="http://schemas.microsoft.com/office/drawing/2014/main" id="{800DC033-F387-4680-A74E-29AB3DA4F60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1" name="Text Box 17">
          <a:extLst>
            <a:ext uri="{FF2B5EF4-FFF2-40B4-BE49-F238E27FC236}">
              <a16:creationId xmlns:a16="http://schemas.microsoft.com/office/drawing/2014/main" id="{C310EC06-1F6A-43B8-95B0-22EC23D0154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2" name="Text Box 18">
          <a:extLst>
            <a:ext uri="{FF2B5EF4-FFF2-40B4-BE49-F238E27FC236}">
              <a16:creationId xmlns:a16="http://schemas.microsoft.com/office/drawing/2014/main" id="{CDD25F79-EE40-462F-A362-4759F0046D8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3" name="Text Box 19">
          <a:extLst>
            <a:ext uri="{FF2B5EF4-FFF2-40B4-BE49-F238E27FC236}">
              <a16:creationId xmlns:a16="http://schemas.microsoft.com/office/drawing/2014/main" id="{2A795B3D-A5D4-4F1E-AA8C-DF2C12632B5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4" name="Text Box 16">
          <a:extLst>
            <a:ext uri="{FF2B5EF4-FFF2-40B4-BE49-F238E27FC236}">
              <a16:creationId xmlns:a16="http://schemas.microsoft.com/office/drawing/2014/main" id="{C4DB2209-B23F-4FF1-B900-21BEB8C32E9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5" name="Text Box 17">
          <a:extLst>
            <a:ext uri="{FF2B5EF4-FFF2-40B4-BE49-F238E27FC236}">
              <a16:creationId xmlns:a16="http://schemas.microsoft.com/office/drawing/2014/main" id="{6CA590D9-9073-48CE-93B6-7CC8EB8377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6" name="Text Box 18">
          <a:extLst>
            <a:ext uri="{FF2B5EF4-FFF2-40B4-BE49-F238E27FC236}">
              <a16:creationId xmlns:a16="http://schemas.microsoft.com/office/drawing/2014/main" id="{2753AC8E-12B9-4A30-A3D9-0CE5C2F873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7" name="Text Box 19">
          <a:extLst>
            <a:ext uri="{FF2B5EF4-FFF2-40B4-BE49-F238E27FC236}">
              <a16:creationId xmlns:a16="http://schemas.microsoft.com/office/drawing/2014/main" id="{B41901EA-9202-4119-B214-395C4F506A9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8" name="Text Box 16">
          <a:extLst>
            <a:ext uri="{FF2B5EF4-FFF2-40B4-BE49-F238E27FC236}">
              <a16:creationId xmlns:a16="http://schemas.microsoft.com/office/drawing/2014/main" id="{5107B880-6B2E-4E9C-BEC5-24BF74DF917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9" name="Text Box 17">
          <a:extLst>
            <a:ext uri="{FF2B5EF4-FFF2-40B4-BE49-F238E27FC236}">
              <a16:creationId xmlns:a16="http://schemas.microsoft.com/office/drawing/2014/main" id="{C686580F-F226-48D6-8980-F474D6882E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0" name="Text Box 18">
          <a:extLst>
            <a:ext uri="{FF2B5EF4-FFF2-40B4-BE49-F238E27FC236}">
              <a16:creationId xmlns:a16="http://schemas.microsoft.com/office/drawing/2014/main" id="{D523AB8B-EBE4-4CB3-AA41-259C7FB1CD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1" name="Text Box 19">
          <a:extLst>
            <a:ext uri="{FF2B5EF4-FFF2-40B4-BE49-F238E27FC236}">
              <a16:creationId xmlns:a16="http://schemas.microsoft.com/office/drawing/2014/main" id="{1378A20D-6CA4-43BB-887B-3C5DC53D339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2" name="Text Box 16">
          <a:extLst>
            <a:ext uri="{FF2B5EF4-FFF2-40B4-BE49-F238E27FC236}">
              <a16:creationId xmlns:a16="http://schemas.microsoft.com/office/drawing/2014/main" id="{F0377ADE-07FD-4742-8512-F3E952442998}"/>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3" name="Text Box 17">
          <a:extLst>
            <a:ext uri="{FF2B5EF4-FFF2-40B4-BE49-F238E27FC236}">
              <a16:creationId xmlns:a16="http://schemas.microsoft.com/office/drawing/2014/main" id="{00FF1A14-B591-494A-B083-9D3F7402278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4" name="Text Box 18">
          <a:extLst>
            <a:ext uri="{FF2B5EF4-FFF2-40B4-BE49-F238E27FC236}">
              <a16:creationId xmlns:a16="http://schemas.microsoft.com/office/drawing/2014/main" id="{01F4A98D-315A-433B-986D-91D7F4EA2A5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5" name="Text Box 19">
          <a:extLst>
            <a:ext uri="{FF2B5EF4-FFF2-40B4-BE49-F238E27FC236}">
              <a16:creationId xmlns:a16="http://schemas.microsoft.com/office/drawing/2014/main" id="{8FC9546C-5CEA-49AB-BC90-BA3FBDD9040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06" name="Text Box 15">
          <a:extLst>
            <a:ext uri="{FF2B5EF4-FFF2-40B4-BE49-F238E27FC236}">
              <a16:creationId xmlns:a16="http://schemas.microsoft.com/office/drawing/2014/main" id="{F3E2786E-4649-4222-8B56-08B52AEFB94B}"/>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7" name="Text Box 16">
          <a:extLst>
            <a:ext uri="{FF2B5EF4-FFF2-40B4-BE49-F238E27FC236}">
              <a16:creationId xmlns:a16="http://schemas.microsoft.com/office/drawing/2014/main" id="{DC2E2E06-2532-4E77-B23A-8F1B5DB152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8" name="Text Box 17">
          <a:extLst>
            <a:ext uri="{FF2B5EF4-FFF2-40B4-BE49-F238E27FC236}">
              <a16:creationId xmlns:a16="http://schemas.microsoft.com/office/drawing/2014/main" id="{E3ADBDC6-DFE4-4ABE-9E6D-6354CEECB5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9" name="Text Box 18">
          <a:extLst>
            <a:ext uri="{FF2B5EF4-FFF2-40B4-BE49-F238E27FC236}">
              <a16:creationId xmlns:a16="http://schemas.microsoft.com/office/drawing/2014/main" id="{C7533A55-0A0B-47ED-9338-B528FC9E225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0" name="Text Box 19">
          <a:extLst>
            <a:ext uri="{FF2B5EF4-FFF2-40B4-BE49-F238E27FC236}">
              <a16:creationId xmlns:a16="http://schemas.microsoft.com/office/drawing/2014/main" id="{59D71A79-A8B3-4A56-9A63-898DCFDCB3D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411" name="Text Box 15">
          <a:extLst>
            <a:ext uri="{FF2B5EF4-FFF2-40B4-BE49-F238E27FC236}">
              <a16:creationId xmlns:a16="http://schemas.microsoft.com/office/drawing/2014/main" id="{9052ABA5-C901-414A-B48C-BA076CD3691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2" name="Text Box 16">
          <a:extLst>
            <a:ext uri="{FF2B5EF4-FFF2-40B4-BE49-F238E27FC236}">
              <a16:creationId xmlns:a16="http://schemas.microsoft.com/office/drawing/2014/main" id="{BA18F363-0AA2-44ED-8B83-B898E3C7C4D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3" name="Text Box 17">
          <a:extLst>
            <a:ext uri="{FF2B5EF4-FFF2-40B4-BE49-F238E27FC236}">
              <a16:creationId xmlns:a16="http://schemas.microsoft.com/office/drawing/2014/main" id="{BB1FCBDD-2D89-4094-A16E-09239A40D7A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4" name="Text Box 18">
          <a:extLst>
            <a:ext uri="{FF2B5EF4-FFF2-40B4-BE49-F238E27FC236}">
              <a16:creationId xmlns:a16="http://schemas.microsoft.com/office/drawing/2014/main" id="{0AF337EA-8021-4269-876D-DCCFC413124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6">
          <a:extLst>
            <a:ext uri="{FF2B5EF4-FFF2-40B4-BE49-F238E27FC236}">
              <a16:creationId xmlns:a16="http://schemas.microsoft.com/office/drawing/2014/main" id="{2AC11A5F-3D0D-4772-8B60-692EC4E2ED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6" name="Text Box 17">
          <a:extLst>
            <a:ext uri="{FF2B5EF4-FFF2-40B4-BE49-F238E27FC236}">
              <a16:creationId xmlns:a16="http://schemas.microsoft.com/office/drawing/2014/main" id="{26CE8998-1DB4-4926-8D58-68020FBC21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7" name="Text Box 18">
          <a:extLst>
            <a:ext uri="{FF2B5EF4-FFF2-40B4-BE49-F238E27FC236}">
              <a16:creationId xmlns:a16="http://schemas.microsoft.com/office/drawing/2014/main" id="{C3DA0D46-B233-4803-A21B-36B5CBF40EF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8" name="Text Box 19">
          <a:extLst>
            <a:ext uri="{FF2B5EF4-FFF2-40B4-BE49-F238E27FC236}">
              <a16:creationId xmlns:a16="http://schemas.microsoft.com/office/drawing/2014/main" id="{3FAA241C-233B-48D7-89BD-F93E309D4801}"/>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9" name="Text Box 16">
          <a:extLst>
            <a:ext uri="{FF2B5EF4-FFF2-40B4-BE49-F238E27FC236}">
              <a16:creationId xmlns:a16="http://schemas.microsoft.com/office/drawing/2014/main" id="{EDCFF9E4-9AEC-4110-9567-DC239C91AA0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0" name="Text Box 17">
          <a:extLst>
            <a:ext uri="{FF2B5EF4-FFF2-40B4-BE49-F238E27FC236}">
              <a16:creationId xmlns:a16="http://schemas.microsoft.com/office/drawing/2014/main" id="{077F226A-11B1-4E43-B95C-06C888E822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1" name="Text Box 18">
          <a:extLst>
            <a:ext uri="{FF2B5EF4-FFF2-40B4-BE49-F238E27FC236}">
              <a16:creationId xmlns:a16="http://schemas.microsoft.com/office/drawing/2014/main" id="{C318349C-0606-471C-80DA-9E9A5E91E79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2" name="Text Box 19">
          <a:extLst>
            <a:ext uri="{FF2B5EF4-FFF2-40B4-BE49-F238E27FC236}">
              <a16:creationId xmlns:a16="http://schemas.microsoft.com/office/drawing/2014/main" id="{10F3D915-F20A-4454-BE56-CACC79E9F1B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3" name="Text Box 16">
          <a:extLst>
            <a:ext uri="{FF2B5EF4-FFF2-40B4-BE49-F238E27FC236}">
              <a16:creationId xmlns:a16="http://schemas.microsoft.com/office/drawing/2014/main" id="{D3D81895-B8D6-4ACB-8396-E791462128DB}"/>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4" name="Text Box 17">
          <a:extLst>
            <a:ext uri="{FF2B5EF4-FFF2-40B4-BE49-F238E27FC236}">
              <a16:creationId xmlns:a16="http://schemas.microsoft.com/office/drawing/2014/main" id="{80279F49-6140-4084-8028-C3F4AADF8C5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5" name="Text Box 18">
          <a:extLst>
            <a:ext uri="{FF2B5EF4-FFF2-40B4-BE49-F238E27FC236}">
              <a16:creationId xmlns:a16="http://schemas.microsoft.com/office/drawing/2014/main" id="{61A17B08-3764-4984-93F8-40B910515109}"/>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6" name="Text Box 19">
          <a:extLst>
            <a:ext uri="{FF2B5EF4-FFF2-40B4-BE49-F238E27FC236}">
              <a16:creationId xmlns:a16="http://schemas.microsoft.com/office/drawing/2014/main" id="{837AC72A-EAE6-4023-BE84-957099033FF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7" name="Text Box 16">
          <a:extLst>
            <a:ext uri="{FF2B5EF4-FFF2-40B4-BE49-F238E27FC236}">
              <a16:creationId xmlns:a16="http://schemas.microsoft.com/office/drawing/2014/main" id="{134ABA10-A2A4-4E24-BEA8-ECAC638146A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8" name="Text Box 17">
          <a:extLst>
            <a:ext uri="{FF2B5EF4-FFF2-40B4-BE49-F238E27FC236}">
              <a16:creationId xmlns:a16="http://schemas.microsoft.com/office/drawing/2014/main" id="{3818A3A0-A75F-4E51-B19C-7B1CB7F960F5}"/>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9" name="Text Box 18">
          <a:extLst>
            <a:ext uri="{FF2B5EF4-FFF2-40B4-BE49-F238E27FC236}">
              <a16:creationId xmlns:a16="http://schemas.microsoft.com/office/drawing/2014/main" id="{37920CBC-0454-4527-9125-C07FAE95E397}"/>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30" name="Text Box 19">
          <a:extLst>
            <a:ext uri="{FF2B5EF4-FFF2-40B4-BE49-F238E27FC236}">
              <a16:creationId xmlns:a16="http://schemas.microsoft.com/office/drawing/2014/main" id="{EFCE3820-B599-4569-878A-20ED9135DCB3}"/>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1" name="Text Box 16">
          <a:extLst>
            <a:ext uri="{FF2B5EF4-FFF2-40B4-BE49-F238E27FC236}">
              <a16:creationId xmlns:a16="http://schemas.microsoft.com/office/drawing/2014/main" id="{BEB37BB0-61AB-4EBF-8078-680E92B700BE}"/>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2" name="Text Box 17">
          <a:extLst>
            <a:ext uri="{FF2B5EF4-FFF2-40B4-BE49-F238E27FC236}">
              <a16:creationId xmlns:a16="http://schemas.microsoft.com/office/drawing/2014/main" id="{53B5C51F-FF35-4AF4-A6CE-0B6AC7F0231A}"/>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3" name="Text Box 18">
          <a:extLst>
            <a:ext uri="{FF2B5EF4-FFF2-40B4-BE49-F238E27FC236}">
              <a16:creationId xmlns:a16="http://schemas.microsoft.com/office/drawing/2014/main" id="{4894138B-0DBF-4CDB-B631-548AD324FB4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4" name="Text Box 19">
          <a:extLst>
            <a:ext uri="{FF2B5EF4-FFF2-40B4-BE49-F238E27FC236}">
              <a16:creationId xmlns:a16="http://schemas.microsoft.com/office/drawing/2014/main" id="{58F66584-698A-43EE-B860-E4EE602B352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35" name="Text Box 15">
          <a:extLst>
            <a:ext uri="{FF2B5EF4-FFF2-40B4-BE49-F238E27FC236}">
              <a16:creationId xmlns:a16="http://schemas.microsoft.com/office/drawing/2014/main" id="{64CA0D02-0AE8-40E1-991C-05597713E13A}"/>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6" name="Text Box 16">
          <a:extLst>
            <a:ext uri="{FF2B5EF4-FFF2-40B4-BE49-F238E27FC236}">
              <a16:creationId xmlns:a16="http://schemas.microsoft.com/office/drawing/2014/main" id="{317E69AC-FC7F-4B26-8DB1-78420F8A4FB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7" name="Text Box 17">
          <a:extLst>
            <a:ext uri="{FF2B5EF4-FFF2-40B4-BE49-F238E27FC236}">
              <a16:creationId xmlns:a16="http://schemas.microsoft.com/office/drawing/2014/main" id="{0D4E8BCC-C97F-4650-B3A1-FB33E621FCD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8" name="Text Box 18">
          <a:extLst>
            <a:ext uri="{FF2B5EF4-FFF2-40B4-BE49-F238E27FC236}">
              <a16:creationId xmlns:a16="http://schemas.microsoft.com/office/drawing/2014/main" id="{488A3751-34B7-4619-9096-60B06FF33D73}"/>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9" name="Text Box 19">
          <a:extLst>
            <a:ext uri="{FF2B5EF4-FFF2-40B4-BE49-F238E27FC236}">
              <a16:creationId xmlns:a16="http://schemas.microsoft.com/office/drawing/2014/main" id="{564457EC-BAF8-4FFA-86FF-EFCD6DD55BE8}"/>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14</xdr:row>
      <xdr:rowOff>504825</xdr:rowOff>
    </xdr:from>
    <xdr:ext cx="95250" cy="442269"/>
    <xdr:sp macro="" textlink="">
      <xdr:nvSpPr>
        <xdr:cNvPr id="1440" name="Text Box 15">
          <a:extLst>
            <a:ext uri="{FF2B5EF4-FFF2-40B4-BE49-F238E27FC236}">
              <a16:creationId xmlns:a16="http://schemas.microsoft.com/office/drawing/2014/main" id="{29ACCA61-88AF-4FD0-B98C-57FCBE3AF4C0}"/>
            </a:ext>
          </a:extLst>
        </xdr:cNvPr>
        <xdr:cNvSpPr txBox="1">
          <a:spLocks noChangeArrowheads="1"/>
        </xdr:cNvSpPr>
      </xdr:nvSpPr>
      <xdr:spPr bwMode="auto">
        <a:xfrm>
          <a:off x="14363700" y="10934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1" name="Text Box 16">
          <a:extLst>
            <a:ext uri="{FF2B5EF4-FFF2-40B4-BE49-F238E27FC236}">
              <a16:creationId xmlns:a16="http://schemas.microsoft.com/office/drawing/2014/main" id="{D8CEC691-E244-4F57-94C2-5E4639529C6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2" name="Text Box 17">
          <a:extLst>
            <a:ext uri="{FF2B5EF4-FFF2-40B4-BE49-F238E27FC236}">
              <a16:creationId xmlns:a16="http://schemas.microsoft.com/office/drawing/2014/main" id="{8B80306F-F056-4B27-91BF-AAF19F6EEC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3" name="Text Box 18">
          <a:extLst>
            <a:ext uri="{FF2B5EF4-FFF2-40B4-BE49-F238E27FC236}">
              <a16:creationId xmlns:a16="http://schemas.microsoft.com/office/drawing/2014/main" id="{D94EF094-8C2E-4625-B84A-9C22FC471CAF}"/>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4" name="Text Box 16">
          <a:extLst>
            <a:ext uri="{FF2B5EF4-FFF2-40B4-BE49-F238E27FC236}">
              <a16:creationId xmlns:a16="http://schemas.microsoft.com/office/drawing/2014/main" id="{C6EAD16C-5D5C-46F7-A3AB-7DB5C464B6E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5" name="Text Box 17">
          <a:extLst>
            <a:ext uri="{FF2B5EF4-FFF2-40B4-BE49-F238E27FC236}">
              <a16:creationId xmlns:a16="http://schemas.microsoft.com/office/drawing/2014/main" id="{0334275F-9AB6-4011-B0D9-1E76C9958F46}"/>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6" name="Text Box 18">
          <a:extLst>
            <a:ext uri="{FF2B5EF4-FFF2-40B4-BE49-F238E27FC236}">
              <a16:creationId xmlns:a16="http://schemas.microsoft.com/office/drawing/2014/main" id="{389AC076-EF87-4CEF-BF92-AA12FD78D8C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7" name="Text Box 19">
          <a:extLst>
            <a:ext uri="{FF2B5EF4-FFF2-40B4-BE49-F238E27FC236}">
              <a16:creationId xmlns:a16="http://schemas.microsoft.com/office/drawing/2014/main" id="{AAA688E1-C4D4-484F-ACDC-AF05A598811A}"/>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8" name="Text Box 16">
          <a:extLst>
            <a:ext uri="{FF2B5EF4-FFF2-40B4-BE49-F238E27FC236}">
              <a16:creationId xmlns:a16="http://schemas.microsoft.com/office/drawing/2014/main" id="{F847ABC4-439A-4EFE-9489-A64FE45D3815}"/>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9" name="Text Box 17">
          <a:extLst>
            <a:ext uri="{FF2B5EF4-FFF2-40B4-BE49-F238E27FC236}">
              <a16:creationId xmlns:a16="http://schemas.microsoft.com/office/drawing/2014/main" id="{308E776E-C8FD-4D45-BBF4-4C568E866289}"/>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50" name="Text Box 18">
          <a:extLst>
            <a:ext uri="{FF2B5EF4-FFF2-40B4-BE49-F238E27FC236}">
              <a16:creationId xmlns:a16="http://schemas.microsoft.com/office/drawing/2014/main" id="{518DFC0A-FD8A-46E2-847A-A791A0FFEEF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51" name="Text Box 15">
          <a:extLst>
            <a:ext uri="{FF2B5EF4-FFF2-40B4-BE49-F238E27FC236}">
              <a16:creationId xmlns:a16="http://schemas.microsoft.com/office/drawing/2014/main" id="{FE901534-9758-4B53-9D4E-998B75889B94}"/>
            </a:ext>
          </a:extLst>
        </xdr:cNvPr>
        <xdr:cNvSpPr txBox="1">
          <a:spLocks noChangeArrowheads="1"/>
        </xdr:cNvSpPr>
      </xdr:nvSpPr>
      <xdr:spPr bwMode="auto">
        <a:xfrm>
          <a:off x="4743450" y="12420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1452" name="Text Box 15">
          <a:extLst>
            <a:ext uri="{FF2B5EF4-FFF2-40B4-BE49-F238E27FC236}">
              <a16:creationId xmlns:a16="http://schemas.microsoft.com/office/drawing/2014/main" id="{0EDFFA06-3421-49F9-9B11-B9008D84C5E6}"/>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53" name="Text Box 15">
          <a:extLst>
            <a:ext uri="{FF2B5EF4-FFF2-40B4-BE49-F238E27FC236}">
              <a16:creationId xmlns:a16="http://schemas.microsoft.com/office/drawing/2014/main" id="{02144A9C-AE57-4CE9-88A0-C2ED5C0E6795}"/>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54" name="Text Box 15">
          <a:extLst>
            <a:ext uri="{FF2B5EF4-FFF2-40B4-BE49-F238E27FC236}">
              <a16:creationId xmlns:a16="http://schemas.microsoft.com/office/drawing/2014/main" id="{8CFCF36D-0275-4073-8389-3F090B033F10}"/>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170392</xdr:rowOff>
    </xdr:from>
    <xdr:ext cx="95250" cy="213632"/>
    <xdr:sp macro="" textlink="">
      <xdr:nvSpPr>
        <xdr:cNvPr id="1455" name="Text Box 15">
          <a:extLst>
            <a:ext uri="{FF2B5EF4-FFF2-40B4-BE49-F238E27FC236}">
              <a16:creationId xmlns:a16="http://schemas.microsoft.com/office/drawing/2014/main" id="{C9894484-495B-475F-99C0-55E26692EA5E}"/>
            </a:ext>
          </a:extLst>
        </xdr:cNvPr>
        <xdr:cNvSpPr txBox="1">
          <a:spLocks noChangeArrowheads="1"/>
        </xdr:cNvSpPr>
      </xdr:nvSpPr>
      <xdr:spPr bwMode="auto">
        <a:xfrm>
          <a:off x="14392275" y="122195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6" name="Text Box 16">
          <a:extLst>
            <a:ext uri="{FF2B5EF4-FFF2-40B4-BE49-F238E27FC236}">
              <a16:creationId xmlns:a16="http://schemas.microsoft.com/office/drawing/2014/main" id="{DF2EC8F8-4435-4ADA-BCD9-1CBC05333EB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7" name="Text Box 17">
          <a:extLst>
            <a:ext uri="{FF2B5EF4-FFF2-40B4-BE49-F238E27FC236}">
              <a16:creationId xmlns:a16="http://schemas.microsoft.com/office/drawing/2014/main" id="{21CFB0A5-F5B7-4C02-8AAE-F04745CAF18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8" name="Text Box 18">
          <a:extLst>
            <a:ext uri="{FF2B5EF4-FFF2-40B4-BE49-F238E27FC236}">
              <a16:creationId xmlns:a16="http://schemas.microsoft.com/office/drawing/2014/main" id="{5A4AD3DC-13DB-4571-AB42-7B0EED6ED92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9" name="Text Box 19">
          <a:extLst>
            <a:ext uri="{FF2B5EF4-FFF2-40B4-BE49-F238E27FC236}">
              <a16:creationId xmlns:a16="http://schemas.microsoft.com/office/drawing/2014/main" id="{EE092C73-1C25-446C-9F82-BD1BE9FADEB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0" name="Text Box 16">
          <a:extLst>
            <a:ext uri="{FF2B5EF4-FFF2-40B4-BE49-F238E27FC236}">
              <a16:creationId xmlns:a16="http://schemas.microsoft.com/office/drawing/2014/main" id="{A153FAB5-C2E7-4B2C-B9F8-58797D7DF13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1" name="Text Box 17">
          <a:extLst>
            <a:ext uri="{FF2B5EF4-FFF2-40B4-BE49-F238E27FC236}">
              <a16:creationId xmlns:a16="http://schemas.microsoft.com/office/drawing/2014/main" id="{041D5621-C65D-4233-9B3D-6B9B71FC936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2" name="Text Box 18">
          <a:extLst>
            <a:ext uri="{FF2B5EF4-FFF2-40B4-BE49-F238E27FC236}">
              <a16:creationId xmlns:a16="http://schemas.microsoft.com/office/drawing/2014/main" id="{43CD8710-F378-40DD-8E04-F1164D63CE9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3" name="Text Box 19">
          <a:extLst>
            <a:ext uri="{FF2B5EF4-FFF2-40B4-BE49-F238E27FC236}">
              <a16:creationId xmlns:a16="http://schemas.microsoft.com/office/drawing/2014/main" id="{51FDBF89-E33E-49AF-8BCD-FD55E999BB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4" name="Text Box 16">
          <a:extLst>
            <a:ext uri="{FF2B5EF4-FFF2-40B4-BE49-F238E27FC236}">
              <a16:creationId xmlns:a16="http://schemas.microsoft.com/office/drawing/2014/main" id="{0C0AA9F7-81C6-4843-908A-1258EE96AEC1}"/>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5" name="Text Box 17">
          <a:extLst>
            <a:ext uri="{FF2B5EF4-FFF2-40B4-BE49-F238E27FC236}">
              <a16:creationId xmlns:a16="http://schemas.microsoft.com/office/drawing/2014/main" id="{D71B659A-8725-4A3C-B6A2-DC93E2EEFF7E}"/>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6" name="Text Box 18">
          <a:extLst>
            <a:ext uri="{FF2B5EF4-FFF2-40B4-BE49-F238E27FC236}">
              <a16:creationId xmlns:a16="http://schemas.microsoft.com/office/drawing/2014/main" id="{564B9FEA-16FA-47E5-B1EC-9F316447F50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7" name="Text Box 19">
          <a:extLst>
            <a:ext uri="{FF2B5EF4-FFF2-40B4-BE49-F238E27FC236}">
              <a16:creationId xmlns:a16="http://schemas.microsoft.com/office/drawing/2014/main" id="{9E4936B4-E0B1-44ED-BB3E-CD8C7452A43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68" name="Text Box 15">
          <a:extLst>
            <a:ext uri="{FF2B5EF4-FFF2-40B4-BE49-F238E27FC236}">
              <a16:creationId xmlns:a16="http://schemas.microsoft.com/office/drawing/2014/main" id="{A64E3620-1FA7-4664-AAAB-3229C0E5E966}"/>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69" name="Text Box 16">
          <a:extLst>
            <a:ext uri="{FF2B5EF4-FFF2-40B4-BE49-F238E27FC236}">
              <a16:creationId xmlns:a16="http://schemas.microsoft.com/office/drawing/2014/main" id="{6E47B5D8-8274-4734-A214-AA42F788B94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0" name="Text Box 17">
          <a:extLst>
            <a:ext uri="{FF2B5EF4-FFF2-40B4-BE49-F238E27FC236}">
              <a16:creationId xmlns:a16="http://schemas.microsoft.com/office/drawing/2014/main" id="{5ED8BE7D-D6BC-4A17-9C3F-65976FB6AA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1" name="Text Box 18">
          <a:extLst>
            <a:ext uri="{FF2B5EF4-FFF2-40B4-BE49-F238E27FC236}">
              <a16:creationId xmlns:a16="http://schemas.microsoft.com/office/drawing/2014/main" id="{03C6C161-57F2-4CE9-8BD5-6FC6F8F04562}"/>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2" name="Text Box 19">
          <a:extLst>
            <a:ext uri="{FF2B5EF4-FFF2-40B4-BE49-F238E27FC236}">
              <a16:creationId xmlns:a16="http://schemas.microsoft.com/office/drawing/2014/main" id="{8C61411B-8F5D-4B82-8993-C5A9C43DEAE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3" name="Text Box 16">
          <a:extLst>
            <a:ext uri="{FF2B5EF4-FFF2-40B4-BE49-F238E27FC236}">
              <a16:creationId xmlns:a16="http://schemas.microsoft.com/office/drawing/2014/main" id="{046ABB4D-B001-4F5F-AFA8-7370714448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4" name="Text Box 17">
          <a:extLst>
            <a:ext uri="{FF2B5EF4-FFF2-40B4-BE49-F238E27FC236}">
              <a16:creationId xmlns:a16="http://schemas.microsoft.com/office/drawing/2014/main" id="{BF8708D4-E827-43F4-9561-FFF429F8A08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5" name="Text Box 18">
          <a:extLst>
            <a:ext uri="{FF2B5EF4-FFF2-40B4-BE49-F238E27FC236}">
              <a16:creationId xmlns:a16="http://schemas.microsoft.com/office/drawing/2014/main" id="{2F1D5527-4523-4653-AD21-F9C43B594FD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6" name="Text Box 16">
          <a:extLst>
            <a:ext uri="{FF2B5EF4-FFF2-40B4-BE49-F238E27FC236}">
              <a16:creationId xmlns:a16="http://schemas.microsoft.com/office/drawing/2014/main" id="{B624B765-B0B8-4091-BE53-00EEA2FA64C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7" name="Text Box 17">
          <a:extLst>
            <a:ext uri="{FF2B5EF4-FFF2-40B4-BE49-F238E27FC236}">
              <a16:creationId xmlns:a16="http://schemas.microsoft.com/office/drawing/2014/main" id="{49337378-213C-4AD0-87AA-714AABD7111F}"/>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8" name="Text Box 18">
          <a:extLst>
            <a:ext uri="{FF2B5EF4-FFF2-40B4-BE49-F238E27FC236}">
              <a16:creationId xmlns:a16="http://schemas.microsoft.com/office/drawing/2014/main" id="{285FF7E3-CAAF-4FD0-8F18-E4C6C036F995}"/>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9" name="Text Box 19">
          <a:extLst>
            <a:ext uri="{FF2B5EF4-FFF2-40B4-BE49-F238E27FC236}">
              <a16:creationId xmlns:a16="http://schemas.microsoft.com/office/drawing/2014/main" id="{143F1435-7C3D-4353-91CB-DC232A89722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0" name="Text Box 16">
          <a:extLst>
            <a:ext uri="{FF2B5EF4-FFF2-40B4-BE49-F238E27FC236}">
              <a16:creationId xmlns:a16="http://schemas.microsoft.com/office/drawing/2014/main" id="{2529E35A-AEED-4242-BA6A-C163A1181A4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1" name="Text Box 17">
          <a:extLst>
            <a:ext uri="{FF2B5EF4-FFF2-40B4-BE49-F238E27FC236}">
              <a16:creationId xmlns:a16="http://schemas.microsoft.com/office/drawing/2014/main" id="{DAC39B41-35A0-4322-A077-91B70B090C0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2" name="Text Box 18">
          <a:extLst>
            <a:ext uri="{FF2B5EF4-FFF2-40B4-BE49-F238E27FC236}">
              <a16:creationId xmlns:a16="http://schemas.microsoft.com/office/drawing/2014/main" id="{080725E0-6B9A-4F74-9BE3-F21635D6B7E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3" name="Text Box 19">
          <a:extLst>
            <a:ext uri="{FF2B5EF4-FFF2-40B4-BE49-F238E27FC236}">
              <a16:creationId xmlns:a16="http://schemas.microsoft.com/office/drawing/2014/main" id="{750580A0-EB11-4417-827E-FA0146ACB9B1}"/>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4" name="Text Box 16">
          <a:extLst>
            <a:ext uri="{FF2B5EF4-FFF2-40B4-BE49-F238E27FC236}">
              <a16:creationId xmlns:a16="http://schemas.microsoft.com/office/drawing/2014/main" id="{22B3F510-055A-4C80-892F-87D584D7A0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5" name="Text Box 17">
          <a:extLst>
            <a:ext uri="{FF2B5EF4-FFF2-40B4-BE49-F238E27FC236}">
              <a16:creationId xmlns:a16="http://schemas.microsoft.com/office/drawing/2014/main" id="{657D98D5-88D5-4147-8D39-830DB84D95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6" name="Text Box 18">
          <a:extLst>
            <a:ext uri="{FF2B5EF4-FFF2-40B4-BE49-F238E27FC236}">
              <a16:creationId xmlns:a16="http://schemas.microsoft.com/office/drawing/2014/main" id="{3B7D3056-79D4-4B59-93D3-6DBEEBD8AD2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7" name="Text Box 19">
          <a:extLst>
            <a:ext uri="{FF2B5EF4-FFF2-40B4-BE49-F238E27FC236}">
              <a16:creationId xmlns:a16="http://schemas.microsoft.com/office/drawing/2014/main" id="{4A8651E3-B2FC-4D5E-ACC2-46DE5E8B95A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488" name="Text Box 15">
          <a:extLst>
            <a:ext uri="{FF2B5EF4-FFF2-40B4-BE49-F238E27FC236}">
              <a16:creationId xmlns:a16="http://schemas.microsoft.com/office/drawing/2014/main" id="{7598B39E-3F6B-495B-B462-A8C16F2DDCFE}"/>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89" name="Text Box 16">
          <a:extLst>
            <a:ext uri="{FF2B5EF4-FFF2-40B4-BE49-F238E27FC236}">
              <a16:creationId xmlns:a16="http://schemas.microsoft.com/office/drawing/2014/main" id="{B2086415-0E2E-4F67-BDCC-92B31135357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0" name="Text Box 17">
          <a:extLst>
            <a:ext uri="{FF2B5EF4-FFF2-40B4-BE49-F238E27FC236}">
              <a16:creationId xmlns:a16="http://schemas.microsoft.com/office/drawing/2014/main" id="{0FC28860-1835-433D-B37C-CA1C5A7AD07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1" name="Text Box 18">
          <a:extLst>
            <a:ext uri="{FF2B5EF4-FFF2-40B4-BE49-F238E27FC236}">
              <a16:creationId xmlns:a16="http://schemas.microsoft.com/office/drawing/2014/main" id="{7DD1B799-EB01-45F5-8ABB-8BFE20BCE64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2" name="Text Box 19">
          <a:extLst>
            <a:ext uri="{FF2B5EF4-FFF2-40B4-BE49-F238E27FC236}">
              <a16:creationId xmlns:a16="http://schemas.microsoft.com/office/drawing/2014/main" id="{4346FB9F-2D51-48DF-B407-EDA5CDEC1AD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1493" name="Text Box 15">
          <a:extLst>
            <a:ext uri="{FF2B5EF4-FFF2-40B4-BE49-F238E27FC236}">
              <a16:creationId xmlns:a16="http://schemas.microsoft.com/office/drawing/2014/main" id="{EE3DA376-88BB-4549-94B4-631BD864E3CD}"/>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4" name="Text Box 16">
          <a:extLst>
            <a:ext uri="{FF2B5EF4-FFF2-40B4-BE49-F238E27FC236}">
              <a16:creationId xmlns:a16="http://schemas.microsoft.com/office/drawing/2014/main" id="{80248745-5DC5-4B4B-B421-CC8564E619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5" name="Text Box 17">
          <a:extLst>
            <a:ext uri="{FF2B5EF4-FFF2-40B4-BE49-F238E27FC236}">
              <a16:creationId xmlns:a16="http://schemas.microsoft.com/office/drawing/2014/main" id="{612B0B62-D859-4F10-8237-3A38C0957386}"/>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6" name="Text Box 18">
          <a:extLst>
            <a:ext uri="{FF2B5EF4-FFF2-40B4-BE49-F238E27FC236}">
              <a16:creationId xmlns:a16="http://schemas.microsoft.com/office/drawing/2014/main" id="{9B53727F-BEEF-454B-9D66-324F0DE7E463}"/>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7" name="Text Box 19">
          <a:extLst>
            <a:ext uri="{FF2B5EF4-FFF2-40B4-BE49-F238E27FC236}">
              <a16:creationId xmlns:a16="http://schemas.microsoft.com/office/drawing/2014/main" id="{F679403F-AC88-4D88-AA83-FB5D94CC8775}"/>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498" name="Text Box 15">
          <a:extLst>
            <a:ext uri="{FF2B5EF4-FFF2-40B4-BE49-F238E27FC236}">
              <a16:creationId xmlns:a16="http://schemas.microsoft.com/office/drawing/2014/main" id="{53011D62-6BC0-48C8-8195-CB154F43D633}"/>
            </a:ext>
          </a:extLst>
        </xdr:cNvPr>
        <xdr:cNvSpPr txBox="1">
          <a:spLocks noChangeArrowheads="1"/>
        </xdr:cNvSpPr>
      </xdr:nvSpPr>
      <xdr:spPr bwMode="auto">
        <a:xfrm>
          <a:off x="4743450" y="16506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99" name="Text Box 16">
          <a:extLst>
            <a:ext uri="{FF2B5EF4-FFF2-40B4-BE49-F238E27FC236}">
              <a16:creationId xmlns:a16="http://schemas.microsoft.com/office/drawing/2014/main" id="{0C24B18A-2418-4810-8B31-0F24A90A5F1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0" name="Text Box 17">
          <a:extLst>
            <a:ext uri="{FF2B5EF4-FFF2-40B4-BE49-F238E27FC236}">
              <a16:creationId xmlns:a16="http://schemas.microsoft.com/office/drawing/2014/main" id="{D85DFBD0-06A2-4C96-A177-DB36F1DAF9E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1" name="Text Box 18">
          <a:extLst>
            <a:ext uri="{FF2B5EF4-FFF2-40B4-BE49-F238E27FC236}">
              <a16:creationId xmlns:a16="http://schemas.microsoft.com/office/drawing/2014/main" id="{72D649AE-106C-46C2-B0C8-345DF924878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2" name="Text Box 19">
          <a:extLst>
            <a:ext uri="{FF2B5EF4-FFF2-40B4-BE49-F238E27FC236}">
              <a16:creationId xmlns:a16="http://schemas.microsoft.com/office/drawing/2014/main" id="{5ADADA9F-5D45-47BF-B03E-68736ED3155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03" name="Text Box 15">
          <a:extLst>
            <a:ext uri="{FF2B5EF4-FFF2-40B4-BE49-F238E27FC236}">
              <a16:creationId xmlns:a16="http://schemas.microsoft.com/office/drawing/2014/main" id="{73446A08-DEC5-44F3-93AB-602EF3B0D09E}"/>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04" name="Text Box 15">
          <a:extLst>
            <a:ext uri="{FF2B5EF4-FFF2-40B4-BE49-F238E27FC236}">
              <a16:creationId xmlns:a16="http://schemas.microsoft.com/office/drawing/2014/main" id="{58A807CD-2902-44BB-BF64-5643D538808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29</xdr:row>
      <xdr:rowOff>504825</xdr:rowOff>
    </xdr:from>
    <xdr:ext cx="95250" cy="442269"/>
    <xdr:sp macro="" textlink="">
      <xdr:nvSpPr>
        <xdr:cNvPr id="1505" name="Text Box 15">
          <a:extLst>
            <a:ext uri="{FF2B5EF4-FFF2-40B4-BE49-F238E27FC236}">
              <a16:creationId xmlns:a16="http://schemas.microsoft.com/office/drawing/2014/main" id="{3266883F-D0E5-4914-9E6F-1AA039E5432D}"/>
            </a:ext>
          </a:extLst>
        </xdr:cNvPr>
        <xdr:cNvSpPr txBox="1">
          <a:spLocks noChangeArrowheads="1"/>
        </xdr:cNvSpPr>
      </xdr:nvSpPr>
      <xdr:spPr bwMode="auto">
        <a:xfrm>
          <a:off x="14363700" y="16506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6" name="Text Box 16">
          <a:extLst>
            <a:ext uri="{FF2B5EF4-FFF2-40B4-BE49-F238E27FC236}">
              <a16:creationId xmlns:a16="http://schemas.microsoft.com/office/drawing/2014/main" id="{A7C7BFFB-5073-40C8-9B9C-AC72E9269CC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7" name="Text Box 17">
          <a:extLst>
            <a:ext uri="{FF2B5EF4-FFF2-40B4-BE49-F238E27FC236}">
              <a16:creationId xmlns:a16="http://schemas.microsoft.com/office/drawing/2014/main" id="{06ED6CE8-02FE-4F55-A0D8-862D6D7A55F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8" name="Text Box 18">
          <a:extLst>
            <a:ext uri="{FF2B5EF4-FFF2-40B4-BE49-F238E27FC236}">
              <a16:creationId xmlns:a16="http://schemas.microsoft.com/office/drawing/2014/main" id="{89E24753-92EC-4195-895A-11F44523AC4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1509" name="Text Box 15">
          <a:extLst>
            <a:ext uri="{FF2B5EF4-FFF2-40B4-BE49-F238E27FC236}">
              <a16:creationId xmlns:a16="http://schemas.microsoft.com/office/drawing/2014/main" id="{DB7905CA-C397-4F91-A92E-22BECC88D047}"/>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0" name="Text Box 16">
          <a:extLst>
            <a:ext uri="{FF2B5EF4-FFF2-40B4-BE49-F238E27FC236}">
              <a16:creationId xmlns:a16="http://schemas.microsoft.com/office/drawing/2014/main" id="{B2973D4C-80C8-45ED-BA24-5B2B3AC05B3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1" name="Text Box 17">
          <a:extLst>
            <a:ext uri="{FF2B5EF4-FFF2-40B4-BE49-F238E27FC236}">
              <a16:creationId xmlns:a16="http://schemas.microsoft.com/office/drawing/2014/main" id="{8994C64B-D681-40D6-B3A5-F0880272C21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2" name="Text Box 18">
          <a:extLst>
            <a:ext uri="{FF2B5EF4-FFF2-40B4-BE49-F238E27FC236}">
              <a16:creationId xmlns:a16="http://schemas.microsoft.com/office/drawing/2014/main" id="{FF759DC4-F0CC-4E42-AC5B-E81A6CD5F4B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3" name="Text Box 19">
          <a:extLst>
            <a:ext uri="{FF2B5EF4-FFF2-40B4-BE49-F238E27FC236}">
              <a16:creationId xmlns:a16="http://schemas.microsoft.com/office/drawing/2014/main" id="{92C665A2-3FD1-4CF9-A086-0EFE15EB9EC1}"/>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8182A35D-FB62-4CFB-8488-63D09E2F6EB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BD11165-7FF8-4954-B09B-6E3337AD72C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843B4198-9ABE-414E-B13F-CC56CB4EF1F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3EEF1A3D-6A0F-4E85-8EF5-9202516A11E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8" name="Text Box 16">
          <a:extLst>
            <a:ext uri="{FF2B5EF4-FFF2-40B4-BE49-F238E27FC236}">
              <a16:creationId xmlns:a16="http://schemas.microsoft.com/office/drawing/2014/main" id="{59F8A826-7D0A-44F0-8D6A-025A44748CB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9" name="Text Box 17">
          <a:extLst>
            <a:ext uri="{FF2B5EF4-FFF2-40B4-BE49-F238E27FC236}">
              <a16:creationId xmlns:a16="http://schemas.microsoft.com/office/drawing/2014/main" id="{CF63BB4A-B179-4876-97C3-7B60023C67D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0" name="Text Box 18">
          <a:extLst>
            <a:ext uri="{FF2B5EF4-FFF2-40B4-BE49-F238E27FC236}">
              <a16:creationId xmlns:a16="http://schemas.microsoft.com/office/drawing/2014/main" id="{1E9CFF3B-765D-49F8-B8D2-40B2C698595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1" name="Text Box 19">
          <a:extLst>
            <a:ext uri="{FF2B5EF4-FFF2-40B4-BE49-F238E27FC236}">
              <a16:creationId xmlns:a16="http://schemas.microsoft.com/office/drawing/2014/main" id="{BC52C310-8EB9-46DB-8C8A-26BABBFB2A7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2" name="Text Box 16">
          <a:extLst>
            <a:ext uri="{FF2B5EF4-FFF2-40B4-BE49-F238E27FC236}">
              <a16:creationId xmlns:a16="http://schemas.microsoft.com/office/drawing/2014/main" id="{8DAC0F13-D457-4275-9671-F8A9C384C1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3" name="Text Box 17">
          <a:extLst>
            <a:ext uri="{FF2B5EF4-FFF2-40B4-BE49-F238E27FC236}">
              <a16:creationId xmlns:a16="http://schemas.microsoft.com/office/drawing/2014/main" id="{B60F1155-6CD8-4F54-A5E1-AA0DB5F1815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4" name="Text Box 18">
          <a:extLst>
            <a:ext uri="{FF2B5EF4-FFF2-40B4-BE49-F238E27FC236}">
              <a16:creationId xmlns:a16="http://schemas.microsoft.com/office/drawing/2014/main" id="{E6D44E8F-28D0-41AF-8EB3-FB67AAC33D3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5" name="Text Box 19">
          <a:extLst>
            <a:ext uri="{FF2B5EF4-FFF2-40B4-BE49-F238E27FC236}">
              <a16:creationId xmlns:a16="http://schemas.microsoft.com/office/drawing/2014/main" id="{447017C4-DC2C-4EE2-B2FB-A66C7D035F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6" name="Text Box 16">
          <a:extLst>
            <a:ext uri="{FF2B5EF4-FFF2-40B4-BE49-F238E27FC236}">
              <a16:creationId xmlns:a16="http://schemas.microsoft.com/office/drawing/2014/main" id="{CC0707FD-73FD-4A02-80CD-962FC5CD2E06}"/>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7" name="Text Box 17">
          <a:extLst>
            <a:ext uri="{FF2B5EF4-FFF2-40B4-BE49-F238E27FC236}">
              <a16:creationId xmlns:a16="http://schemas.microsoft.com/office/drawing/2014/main" id="{2884BE4D-E2D9-42CF-82E8-59D7D8870DF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8" name="Text Box 18">
          <a:extLst>
            <a:ext uri="{FF2B5EF4-FFF2-40B4-BE49-F238E27FC236}">
              <a16:creationId xmlns:a16="http://schemas.microsoft.com/office/drawing/2014/main" id="{54EA659B-78B6-41EB-B619-0D2707FE339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9" name="Text Box 19">
          <a:extLst>
            <a:ext uri="{FF2B5EF4-FFF2-40B4-BE49-F238E27FC236}">
              <a16:creationId xmlns:a16="http://schemas.microsoft.com/office/drawing/2014/main" id="{DC297328-AC69-4593-959F-179F55CC4E48}"/>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30" name="Text Box 15">
          <a:extLst>
            <a:ext uri="{FF2B5EF4-FFF2-40B4-BE49-F238E27FC236}">
              <a16:creationId xmlns:a16="http://schemas.microsoft.com/office/drawing/2014/main" id="{5C329E4A-6653-4E98-88B4-DEF38E34BC3E}"/>
            </a:ext>
          </a:extLst>
        </xdr:cNvPr>
        <xdr:cNvSpPr txBox="1">
          <a:spLocks noChangeArrowheads="1"/>
        </xdr:cNvSpPr>
      </xdr:nvSpPr>
      <xdr:spPr bwMode="auto">
        <a:xfrm>
          <a:off x="4743450" y="187356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1" name="Text Box 16">
          <a:extLst>
            <a:ext uri="{FF2B5EF4-FFF2-40B4-BE49-F238E27FC236}">
              <a16:creationId xmlns:a16="http://schemas.microsoft.com/office/drawing/2014/main" id="{E3EB6615-F593-4BB7-98CE-064C513DCD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2" name="Text Box 17">
          <a:extLst>
            <a:ext uri="{FF2B5EF4-FFF2-40B4-BE49-F238E27FC236}">
              <a16:creationId xmlns:a16="http://schemas.microsoft.com/office/drawing/2014/main" id="{9AE0038F-E52C-4459-ADEB-63B347A52E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3" name="Text Box 18">
          <a:extLst>
            <a:ext uri="{FF2B5EF4-FFF2-40B4-BE49-F238E27FC236}">
              <a16:creationId xmlns:a16="http://schemas.microsoft.com/office/drawing/2014/main" id="{FEB460F5-7CC1-44D4-A126-B0A3EE5442A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4" name="Text Box 19">
          <a:extLst>
            <a:ext uri="{FF2B5EF4-FFF2-40B4-BE49-F238E27FC236}">
              <a16:creationId xmlns:a16="http://schemas.microsoft.com/office/drawing/2014/main" id="{46F19933-E00B-41EC-BC88-CA76D93B0AB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35</xdr:row>
      <xdr:rowOff>504825</xdr:rowOff>
    </xdr:from>
    <xdr:ext cx="95250" cy="442269"/>
    <xdr:sp macro="" textlink="">
      <xdr:nvSpPr>
        <xdr:cNvPr id="1535" name="Text Box 15">
          <a:extLst>
            <a:ext uri="{FF2B5EF4-FFF2-40B4-BE49-F238E27FC236}">
              <a16:creationId xmlns:a16="http://schemas.microsoft.com/office/drawing/2014/main" id="{0661AE27-6A96-4086-AFE3-325AA0E5868C}"/>
            </a:ext>
          </a:extLst>
        </xdr:cNvPr>
        <xdr:cNvSpPr txBox="1">
          <a:spLocks noChangeArrowheads="1"/>
        </xdr:cNvSpPr>
      </xdr:nvSpPr>
      <xdr:spPr bwMode="auto">
        <a:xfrm>
          <a:off x="14363700" y="18735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6" name="Text Box 16">
          <a:extLst>
            <a:ext uri="{FF2B5EF4-FFF2-40B4-BE49-F238E27FC236}">
              <a16:creationId xmlns:a16="http://schemas.microsoft.com/office/drawing/2014/main" id="{D4F296F1-3909-4069-B221-2DD3F48D2DF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7" name="Text Box 17">
          <a:extLst>
            <a:ext uri="{FF2B5EF4-FFF2-40B4-BE49-F238E27FC236}">
              <a16:creationId xmlns:a16="http://schemas.microsoft.com/office/drawing/2014/main" id="{173E5AF2-7AF5-4F01-800E-37578750809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8" name="Text Box 18">
          <a:extLst>
            <a:ext uri="{FF2B5EF4-FFF2-40B4-BE49-F238E27FC236}">
              <a16:creationId xmlns:a16="http://schemas.microsoft.com/office/drawing/2014/main" id="{B6F06C38-7839-4561-BB8C-C5B02B906FD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39" name="Text Box 16">
          <a:extLst>
            <a:ext uri="{FF2B5EF4-FFF2-40B4-BE49-F238E27FC236}">
              <a16:creationId xmlns:a16="http://schemas.microsoft.com/office/drawing/2014/main" id="{26A82962-3E80-42C8-8BD7-1A1FBCDA30F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0" name="Text Box 17">
          <a:extLst>
            <a:ext uri="{FF2B5EF4-FFF2-40B4-BE49-F238E27FC236}">
              <a16:creationId xmlns:a16="http://schemas.microsoft.com/office/drawing/2014/main" id="{34925936-0A22-4254-8B60-D6CDEFBAD3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1" name="Text Box 18">
          <a:extLst>
            <a:ext uri="{FF2B5EF4-FFF2-40B4-BE49-F238E27FC236}">
              <a16:creationId xmlns:a16="http://schemas.microsoft.com/office/drawing/2014/main" id="{68DCC0A2-CF0C-4426-87D5-E56248F7270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2" name="Text Box 19">
          <a:extLst>
            <a:ext uri="{FF2B5EF4-FFF2-40B4-BE49-F238E27FC236}">
              <a16:creationId xmlns:a16="http://schemas.microsoft.com/office/drawing/2014/main" id="{24235076-6506-4A49-BF95-66FF50513A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3" name="Text Box 16">
          <a:extLst>
            <a:ext uri="{FF2B5EF4-FFF2-40B4-BE49-F238E27FC236}">
              <a16:creationId xmlns:a16="http://schemas.microsoft.com/office/drawing/2014/main" id="{C9E466E4-144B-45AB-A530-B70C76A48BE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4" name="Text Box 17">
          <a:extLst>
            <a:ext uri="{FF2B5EF4-FFF2-40B4-BE49-F238E27FC236}">
              <a16:creationId xmlns:a16="http://schemas.microsoft.com/office/drawing/2014/main" id="{1C1C55C4-10AF-4171-A4BF-2ED8F20ED14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5" name="Text Box 18">
          <a:extLst>
            <a:ext uri="{FF2B5EF4-FFF2-40B4-BE49-F238E27FC236}">
              <a16:creationId xmlns:a16="http://schemas.microsoft.com/office/drawing/2014/main" id="{3ABFF9AF-953C-40C6-9B33-35C8F4A4C584}"/>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6" name="Text Box 19">
          <a:extLst>
            <a:ext uri="{FF2B5EF4-FFF2-40B4-BE49-F238E27FC236}">
              <a16:creationId xmlns:a16="http://schemas.microsoft.com/office/drawing/2014/main" id="{4F8F2F4F-90E3-411D-A6EA-5E792B856C8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47" name="Text Box 15">
          <a:extLst>
            <a:ext uri="{FF2B5EF4-FFF2-40B4-BE49-F238E27FC236}">
              <a16:creationId xmlns:a16="http://schemas.microsoft.com/office/drawing/2014/main" id="{EA6427DC-23AF-4EC0-A0F3-167E05CEB2D5}"/>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1548" name="Text Box 15">
          <a:extLst>
            <a:ext uri="{FF2B5EF4-FFF2-40B4-BE49-F238E27FC236}">
              <a16:creationId xmlns:a16="http://schemas.microsoft.com/office/drawing/2014/main" id="{C8DE51AB-F8FA-4E97-9B29-878B8074BB63}"/>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49" name="Text Box 15">
          <a:extLst>
            <a:ext uri="{FF2B5EF4-FFF2-40B4-BE49-F238E27FC236}">
              <a16:creationId xmlns:a16="http://schemas.microsoft.com/office/drawing/2014/main" id="{F05ACB3C-7685-4CA1-852B-99FCF98F8673}"/>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50" name="Text Box 15">
          <a:extLst>
            <a:ext uri="{FF2B5EF4-FFF2-40B4-BE49-F238E27FC236}">
              <a16:creationId xmlns:a16="http://schemas.microsoft.com/office/drawing/2014/main" id="{8896463B-8128-41FF-B2A8-F84BDFD189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1551" name="Text Box 15">
          <a:extLst>
            <a:ext uri="{FF2B5EF4-FFF2-40B4-BE49-F238E27FC236}">
              <a16:creationId xmlns:a16="http://schemas.microsoft.com/office/drawing/2014/main" id="{1665769B-9C0A-4FB1-BA3C-059A51AE2B69}"/>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2" name="Text Box 16">
          <a:extLst>
            <a:ext uri="{FF2B5EF4-FFF2-40B4-BE49-F238E27FC236}">
              <a16:creationId xmlns:a16="http://schemas.microsoft.com/office/drawing/2014/main" id="{756618BB-746E-4DA8-9A45-88F8F004609F}"/>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3" name="Text Box 17">
          <a:extLst>
            <a:ext uri="{FF2B5EF4-FFF2-40B4-BE49-F238E27FC236}">
              <a16:creationId xmlns:a16="http://schemas.microsoft.com/office/drawing/2014/main" id="{16431AC2-5018-4ED3-84B3-2D8C9FAF430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4" name="Text Box 18">
          <a:extLst>
            <a:ext uri="{FF2B5EF4-FFF2-40B4-BE49-F238E27FC236}">
              <a16:creationId xmlns:a16="http://schemas.microsoft.com/office/drawing/2014/main" id="{57D66C5A-F651-4B6E-AE72-5897FAB5F09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5" name="Text Box 19">
          <a:extLst>
            <a:ext uri="{FF2B5EF4-FFF2-40B4-BE49-F238E27FC236}">
              <a16:creationId xmlns:a16="http://schemas.microsoft.com/office/drawing/2014/main" id="{712AE200-0525-4545-BD4D-F02E1DA13A19}"/>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6" name="Text Box 16">
          <a:extLst>
            <a:ext uri="{FF2B5EF4-FFF2-40B4-BE49-F238E27FC236}">
              <a16:creationId xmlns:a16="http://schemas.microsoft.com/office/drawing/2014/main" id="{6BAA7162-D8E9-4B4D-8B31-AA731580D8C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7" name="Text Box 17">
          <a:extLst>
            <a:ext uri="{FF2B5EF4-FFF2-40B4-BE49-F238E27FC236}">
              <a16:creationId xmlns:a16="http://schemas.microsoft.com/office/drawing/2014/main" id="{A891E82A-1407-4403-91E7-A10ABFC9286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8" name="Text Box 18">
          <a:extLst>
            <a:ext uri="{FF2B5EF4-FFF2-40B4-BE49-F238E27FC236}">
              <a16:creationId xmlns:a16="http://schemas.microsoft.com/office/drawing/2014/main" id="{2B91867E-1222-4E58-A013-B83582844C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9" name="Text Box 19">
          <a:extLst>
            <a:ext uri="{FF2B5EF4-FFF2-40B4-BE49-F238E27FC236}">
              <a16:creationId xmlns:a16="http://schemas.microsoft.com/office/drawing/2014/main" id="{7A976EA3-BC04-488D-A43C-FDC797EF564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0" name="Text Box 16">
          <a:extLst>
            <a:ext uri="{FF2B5EF4-FFF2-40B4-BE49-F238E27FC236}">
              <a16:creationId xmlns:a16="http://schemas.microsoft.com/office/drawing/2014/main" id="{D4DC4F44-A48C-4226-9FD7-6EBCCC8731D9}"/>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1" name="Text Box 17">
          <a:extLst>
            <a:ext uri="{FF2B5EF4-FFF2-40B4-BE49-F238E27FC236}">
              <a16:creationId xmlns:a16="http://schemas.microsoft.com/office/drawing/2014/main" id="{88A73F6A-0C4B-44C3-91FA-D1154AD5A8D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2" name="Text Box 18">
          <a:extLst>
            <a:ext uri="{FF2B5EF4-FFF2-40B4-BE49-F238E27FC236}">
              <a16:creationId xmlns:a16="http://schemas.microsoft.com/office/drawing/2014/main" id="{989D9A90-4A2E-4573-893F-E2B9EEA59177}"/>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3" name="Text Box 19">
          <a:extLst>
            <a:ext uri="{FF2B5EF4-FFF2-40B4-BE49-F238E27FC236}">
              <a16:creationId xmlns:a16="http://schemas.microsoft.com/office/drawing/2014/main" id="{738822CD-184E-4432-BED2-32DF613442C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4" name="Text Box 16">
          <a:extLst>
            <a:ext uri="{FF2B5EF4-FFF2-40B4-BE49-F238E27FC236}">
              <a16:creationId xmlns:a16="http://schemas.microsoft.com/office/drawing/2014/main" id="{6DD91B2B-5BE5-47F2-9CC3-5EE995C1C2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5" name="Text Box 17">
          <a:extLst>
            <a:ext uri="{FF2B5EF4-FFF2-40B4-BE49-F238E27FC236}">
              <a16:creationId xmlns:a16="http://schemas.microsoft.com/office/drawing/2014/main" id="{EF546067-482B-4C6D-950F-A28B3A09880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6" name="Text Box 18">
          <a:extLst>
            <a:ext uri="{FF2B5EF4-FFF2-40B4-BE49-F238E27FC236}">
              <a16:creationId xmlns:a16="http://schemas.microsoft.com/office/drawing/2014/main" id="{5AB0A2ED-8C3F-48F6-B366-2F58462303A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7" name="Text Box 19">
          <a:extLst>
            <a:ext uri="{FF2B5EF4-FFF2-40B4-BE49-F238E27FC236}">
              <a16:creationId xmlns:a16="http://schemas.microsoft.com/office/drawing/2014/main" id="{7E6242D7-2918-4745-B4AC-D1D1398B5B24}"/>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8" name="Text Box 16">
          <a:extLst>
            <a:ext uri="{FF2B5EF4-FFF2-40B4-BE49-F238E27FC236}">
              <a16:creationId xmlns:a16="http://schemas.microsoft.com/office/drawing/2014/main" id="{54AF1AD9-129F-4955-B168-BC6CA5E3389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9" name="Text Box 17">
          <a:extLst>
            <a:ext uri="{FF2B5EF4-FFF2-40B4-BE49-F238E27FC236}">
              <a16:creationId xmlns:a16="http://schemas.microsoft.com/office/drawing/2014/main" id="{3D39BA2D-0F28-4E99-99D4-A523C63F5ED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70" name="Text Box 18">
          <a:extLst>
            <a:ext uri="{FF2B5EF4-FFF2-40B4-BE49-F238E27FC236}">
              <a16:creationId xmlns:a16="http://schemas.microsoft.com/office/drawing/2014/main" id="{506B62DA-6F06-4549-9364-6D92C4AB31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1" name="Text Box 16">
          <a:extLst>
            <a:ext uri="{FF2B5EF4-FFF2-40B4-BE49-F238E27FC236}">
              <a16:creationId xmlns:a16="http://schemas.microsoft.com/office/drawing/2014/main" id="{87707AEE-4973-494B-B686-F56B49CD628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2" name="Text Box 17">
          <a:extLst>
            <a:ext uri="{FF2B5EF4-FFF2-40B4-BE49-F238E27FC236}">
              <a16:creationId xmlns:a16="http://schemas.microsoft.com/office/drawing/2014/main" id="{F73CF72C-11C6-4410-A1F8-0997AD8BEAC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3" name="Text Box 18">
          <a:extLst>
            <a:ext uri="{FF2B5EF4-FFF2-40B4-BE49-F238E27FC236}">
              <a16:creationId xmlns:a16="http://schemas.microsoft.com/office/drawing/2014/main" id="{6D36D2E8-0286-4A8E-BA91-D2CFC97BF83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4" name="Text Box 19">
          <a:extLst>
            <a:ext uri="{FF2B5EF4-FFF2-40B4-BE49-F238E27FC236}">
              <a16:creationId xmlns:a16="http://schemas.microsoft.com/office/drawing/2014/main" id="{5A81D923-867A-4755-84E9-569CB24B12E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5" name="Text Box 16">
          <a:extLst>
            <a:ext uri="{FF2B5EF4-FFF2-40B4-BE49-F238E27FC236}">
              <a16:creationId xmlns:a16="http://schemas.microsoft.com/office/drawing/2014/main" id="{5E9719BE-630C-4A4D-A229-F28D319205F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6" name="Text Box 17">
          <a:extLst>
            <a:ext uri="{FF2B5EF4-FFF2-40B4-BE49-F238E27FC236}">
              <a16:creationId xmlns:a16="http://schemas.microsoft.com/office/drawing/2014/main" id="{A700B973-FE48-45CD-99BB-55A5202576C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7" name="Text Box 18">
          <a:extLst>
            <a:ext uri="{FF2B5EF4-FFF2-40B4-BE49-F238E27FC236}">
              <a16:creationId xmlns:a16="http://schemas.microsoft.com/office/drawing/2014/main" id="{17025722-282F-4318-ABCA-ED13A0AFCF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8" name="Text Box 19">
          <a:extLst>
            <a:ext uri="{FF2B5EF4-FFF2-40B4-BE49-F238E27FC236}">
              <a16:creationId xmlns:a16="http://schemas.microsoft.com/office/drawing/2014/main" id="{5B6248C8-CA0E-4146-9FE3-F3819126D21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79" name="Text Box 16">
          <a:extLst>
            <a:ext uri="{FF2B5EF4-FFF2-40B4-BE49-F238E27FC236}">
              <a16:creationId xmlns:a16="http://schemas.microsoft.com/office/drawing/2014/main" id="{FE5B8D23-B540-4655-9A73-D2260DD5441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0" name="Text Box 17">
          <a:extLst>
            <a:ext uri="{FF2B5EF4-FFF2-40B4-BE49-F238E27FC236}">
              <a16:creationId xmlns:a16="http://schemas.microsoft.com/office/drawing/2014/main" id="{AF161DCB-8634-4A88-BBCA-1EBC66B3EF7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1" name="Text Box 18">
          <a:extLst>
            <a:ext uri="{FF2B5EF4-FFF2-40B4-BE49-F238E27FC236}">
              <a16:creationId xmlns:a16="http://schemas.microsoft.com/office/drawing/2014/main" id="{D6B9148E-22B3-4482-8543-DC680AA1B7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2" name="Text Box 19">
          <a:extLst>
            <a:ext uri="{FF2B5EF4-FFF2-40B4-BE49-F238E27FC236}">
              <a16:creationId xmlns:a16="http://schemas.microsoft.com/office/drawing/2014/main" id="{B5519D8F-9AB3-4414-87F5-6CC68AFC107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583" name="Text Box 15">
          <a:extLst>
            <a:ext uri="{FF2B5EF4-FFF2-40B4-BE49-F238E27FC236}">
              <a16:creationId xmlns:a16="http://schemas.microsoft.com/office/drawing/2014/main" id="{90E28BF1-94FC-462F-8355-53D9ECCC88F5}"/>
            </a:ext>
          </a:extLst>
        </xdr:cNvPr>
        <xdr:cNvSpPr txBox="1">
          <a:spLocks noChangeArrowheads="1"/>
        </xdr:cNvSpPr>
      </xdr:nvSpPr>
      <xdr:spPr bwMode="auto">
        <a:xfrm>
          <a:off x="4743450" y="23564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4" name="Text Box 16">
          <a:extLst>
            <a:ext uri="{FF2B5EF4-FFF2-40B4-BE49-F238E27FC236}">
              <a16:creationId xmlns:a16="http://schemas.microsoft.com/office/drawing/2014/main" id="{F8AA7B78-B717-46BD-92D1-915ED520B513}"/>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5" name="Text Box 17">
          <a:extLst>
            <a:ext uri="{FF2B5EF4-FFF2-40B4-BE49-F238E27FC236}">
              <a16:creationId xmlns:a16="http://schemas.microsoft.com/office/drawing/2014/main" id="{CA54AB0D-3D82-4222-9EC7-EF9D5FDD417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6" name="Text Box 18">
          <a:extLst>
            <a:ext uri="{FF2B5EF4-FFF2-40B4-BE49-F238E27FC236}">
              <a16:creationId xmlns:a16="http://schemas.microsoft.com/office/drawing/2014/main" id="{6E77C856-C2B5-4655-9564-CBDE2B9259B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7" name="Text Box 19">
          <a:extLst>
            <a:ext uri="{FF2B5EF4-FFF2-40B4-BE49-F238E27FC236}">
              <a16:creationId xmlns:a16="http://schemas.microsoft.com/office/drawing/2014/main" id="{29E74DB6-F2F8-447E-B92F-7C88F74E642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1588" name="Text Box 15">
          <a:extLst>
            <a:ext uri="{FF2B5EF4-FFF2-40B4-BE49-F238E27FC236}">
              <a16:creationId xmlns:a16="http://schemas.microsoft.com/office/drawing/2014/main" id="{2CA54D23-FC3A-4EA4-86F7-31170B585681}"/>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89" name="Text Box 16">
          <a:extLst>
            <a:ext uri="{FF2B5EF4-FFF2-40B4-BE49-F238E27FC236}">
              <a16:creationId xmlns:a16="http://schemas.microsoft.com/office/drawing/2014/main" id="{7336F5DE-7957-4075-AC23-16C02F904346}"/>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0" name="Text Box 17">
          <a:extLst>
            <a:ext uri="{FF2B5EF4-FFF2-40B4-BE49-F238E27FC236}">
              <a16:creationId xmlns:a16="http://schemas.microsoft.com/office/drawing/2014/main" id="{E5608E22-8C44-4EC2-A9AE-60582E72C04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1" name="Text Box 18">
          <a:extLst>
            <a:ext uri="{FF2B5EF4-FFF2-40B4-BE49-F238E27FC236}">
              <a16:creationId xmlns:a16="http://schemas.microsoft.com/office/drawing/2014/main" id="{41193232-22F7-4E65-9B95-09FC79028CB1}"/>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2" name="Text Box 19">
          <a:extLst>
            <a:ext uri="{FF2B5EF4-FFF2-40B4-BE49-F238E27FC236}">
              <a16:creationId xmlns:a16="http://schemas.microsoft.com/office/drawing/2014/main" id="{F1ABE695-5646-4022-A06F-89136850FDCB}"/>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593" name="Text Box 15">
          <a:extLst>
            <a:ext uri="{FF2B5EF4-FFF2-40B4-BE49-F238E27FC236}">
              <a16:creationId xmlns:a16="http://schemas.microsoft.com/office/drawing/2014/main" id="{D3013DB4-175D-4C67-8388-EB12203E95F2}"/>
            </a:ext>
          </a:extLst>
        </xdr:cNvPr>
        <xdr:cNvSpPr txBox="1">
          <a:spLocks noChangeArrowheads="1"/>
        </xdr:cNvSpPr>
      </xdr:nvSpPr>
      <xdr:spPr bwMode="auto">
        <a:xfrm>
          <a:off x="4743450" y="231933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4" name="Text Box 16">
          <a:extLst>
            <a:ext uri="{FF2B5EF4-FFF2-40B4-BE49-F238E27FC236}">
              <a16:creationId xmlns:a16="http://schemas.microsoft.com/office/drawing/2014/main" id="{19699C44-2F03-4957-B9CD-D8D0E996BD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5" name="Text Box 17">
          <a:extLst>
            <a:ext uri="{FF2B5EF4-FFF2-40B4-BE49-F238E27FC236}">
              <a16:creationId xmlns:a16="http://schemas.microsoft.com/office/drawing/2014/main" id="{A1E197A1-7128-4CDC-830A-B28AF732479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6" name="Text Box 18">
          <a:extLst>
            <a:ext uri="{FF2B5EF4-FFF2-40B4-BE49-F238E27FC236}">
              <a16:creationId xmlns:a16="http://schemas.microsoft.com/office/drawing/2014/main" id="{F1FA0ECD-0CB0-433D-82F2-7CCD066533B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7" name="Text Box 19">
          <a:extLst>
            <a:ext uri="{FF2B5EF4-FFF2-40B4-BE49-F238E27FC236}">
              <a16:creationId xmlns:a16="http://schemas.microsoft.com/office/drawing/2014/main" id="{582CF6AF-02CA-4C7A-AC39-38627D5340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598" name="Text Box 15">
          <a:extLst>
            <a:ext uri="{FF2B5EF4-FFF2-40B4-BE49-F238E27FC236}">
              <a16:creationId xmlns:a16="http://schemas.microsoft.com/office/drawing/2014/main" id="{275467EC-9273-4427-A6D1-D8FBB76054E2}"/>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599" name="Text Box 15">
          <a:extLst>
            <a:ext uri="{FF2B5EF4-FFF2-40B4-BE49-F238E27FC236}">
              <a16:creationId xmlns:a16="http://schemas.microsoft.com/office/drawing/2014/main" id="{B7BA7A4A-490E-43B4-AC6C-1DC78430378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47</xdr:row>
      <xdr:rowOff>504825</xdr:rowOff>
    </xdr:from>
    <xdr:ext cx="95250" cy="442269"/>
    <xdr:sp macro="" textlink="">
      <xdr:nvSpPr>
        <xdr:cNvPr id="1600" name="Text Box 15">
          <a:extLst>
            <a:ext uri="{FF2B5EF4-FFF2-40B4-BE49-F238E27FC236}">
              <a16:creationId xmlns:a16="http://schemas.microsoft.com/office/drawing/2014/main" id="{75ED013A-9DEF-4491-A60E-44BB69274ED0}"/>
            </a:ext>
          </a:extLst>
        </xdr:cNvPr>
        <xdr:cNvSpPr txBox="1">
          <a:spLocks noChangeArrowheads="1"/>
        </xdr:cNvSpPr>
      </xdr:nvSpPr>
      <xdr:spPr bwMode="auto">
        <a:xfrm>
          <a:off x="14363700" y="231933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1" name="Text Box 16">
          <a:extLst>
            <a:ext uri="{FF2B5EF4-FFF2-40B4-BE49-F238E27FC236}">
              <a16:creationId xmlns:a16="http://schemas.microsoft.com/office/drawing/2014/main" id="{0D433059-BAFB-49F1-9F2E-73AFC1AD745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2" name="Text Box 17">
          <a:extLst>
            <a:ext uri="{FF2B5EF4-FFF2-40B4-BE49-F238E27FC236}">
              <a16:creationId xmlns:a16="http://schemas.microsoft.com/office/drawing/2014/main" id="{0C8ED2FB-C1AA-4461-8207-2E69BAA7B9B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3" name="Text Box 18">
          <a:extLst>
            <a:ext uri="{FF2B5EF4-FFF2-40B4-BE49-F238E27FC236}">
              <a16:creationId xmlns:a16="http://schemas.microsoft.com/office/drawing/2014/main" id="{150502E1-4C5B-4A6B-9AD8-7B1DC76C63C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1604" name="Text Box 15">
          <a:extLst>
            <a:ext uri="{FF2B5EF4-FFF2-40B4-BE49-F238E27FC236}">
              <a16:creationId xmlns:a16="http://schemas.microsoft.com/office/drawing/2014/main" id="{A67D421A-CE75-4188-9F32-43015F409F4E}"/>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5" name="Text Box 16">
          <a:extLst>
            <a:ext uri="{FF2B5EF4-FFF2-40B4-BE49-F238E27FC236}">
              <a16:creationId xmlns:a16="http://schemas.microsoft.com/office/drawing/2014/main" id="{C063C876-443E-4FF7-85A6-F2BBEB5F05D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6" name="Text Box 17">
          <a:extLst>
            <a:ext uri="{FF2B5EF4-FFF2-40B4-BE49-F238E27FC236}">
              <a16:creationId xmlns:a16="http://schemas.microsoft.com/office/drawing/2014/main" id="{EA53B6B3-1221-49DE-9768-14058AD3E86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7" name="Text Box 18">
          <a:extLst>
            <a:ext uri="{FF2B5EF4-FFF2-40B4-BE49-F238E27FC236}">
              <a16:creationId xmlns:a16="http://schemas.microsoft.com/office/drawing/2014/main" id="{90B734F4-DDD1-4F35-AF86-58D11BA6965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8" name="Text Box 19">
          <a:extLst>
            <a:ext uri="{FF2B5EF4-FFF2-40B4-BE49-F238E27FC236}">
              <a16:creationId xmlns:a16="http://schemas.microsoft.com/office/drawing/2014/main" id="{BBD7DCE0-FEB1-458E-943A-FB7E61C562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9" name="Text Box 16">
          <a:extLst>
            <a:ext uri="{FF2B5EF4-FFF2-40B4-BE49-F238E27FC236}">
              <a16:creationId xmlns:a16="http://schemas.microsoft.com/office/drawing/2014/main" id="{A0A37712-DF85-4267-B1FE-7A8472C93E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0" name="Text Box 17">
          <a:extLst>
            <a:ext uri="{FF2B5EF4-FFF2-40B4-BE49-F238E27FC236}">
              <a16:creationId xmlns:a16="http://schemas.microsoft.com/office/drawing/2014/main" id="{DD1BFE40-4424-4A02-8308-2AF0EE00B9C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1" name="Text Box 18">
          <a:extLst>
            <a:ext uri="{FF2B5EF4-FFF2-40B4-BE49-F238E27FC236}">
              <a16:creationId xmlns:a16="http://schemas.microsoft.com/office/drawing/2014/main" id="{8E1020A5-1751-4BC8-87CE-868F3BFC2C3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2" name="Text Box 19">
          <a:extLst>
            <a:ext uri="{FF2B5EF4-FFF2-40B4-BE49-F238E27FC236}">
              <a16:creationId xmlns:a16="http://schemas.microsoft.com/office/drawing/2014/main" id="{8521987C-61C2-456C-9AE0-FC19EED6423F}"/>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3" name="Text Box 16">
          <a:extLst>
            <a:ext uri="{FF2B5EF4-FFF2-40B4-BE49-F238E27FC236}">
              <a16:creationId xmlns:a16="http://schemas.microsoft.com/office/drawing/2014/main" id="{D41B87C9-4BA6-4C73-8125-5654A2B2C89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4" name="Text Box 17">
          <a:extLst>
            <a:ext uri="{FF2B5EF4-FFF2-40B4-BE49-F238E27FC236}">
              <a16:creationId xmlns:a16="http://schemas.microsoft.com/office/drawing/2014/main" id="{FD7C1447-691B-41B6-8B0F-4519131874CF}"/>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5" name="Text Box 18">
          <a:extLst>
            <a:ext uri="{FF2B5EF4-FFF2-40B4-BE49-F238E27FC236}">
              <a16:creationId xmlns:a16="http://schemas.microsoft.com/office/drawing/2014/main" id="{7E281713-9B9D-47F6-B071-DA0C7E24A2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6" name="Text Box 19">
          <a:extLst>
            <a:ext uri="{FF2B5EF4-FFF2-40B4-BE49-F238E27FC236}">
              <a16:creationId xmlns:a16="http://schemas.microsoft.com/office/drawing/2014/main" id="{DE55CF5F-288D-407F-B811-5F99299065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7" name="Text Box 16">
          <a:extLst>
            <a:ext uri="{FF2B5EF4-FFF2-40B4-BE49-F238E27FC236}">
              <a16:creationId xmlns:a16="http://schemas.microsoft.com/office/drawing/2014/main" id="{E31A37B8-9B5C-4874-91AD-4F768DF019BB}"/>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8" name="Text Box 17">
          <a:extLst>
            <a:ext uri="{FF2B5EF4-FFF2-40B4-BE49-F238E27FC236}">
              <a16:creationId xmlns:a16="http://schemas.microsoft.com/office/drawing/2014/main" id="{449AAA59-058C-43E3-B692-69A23B5CF21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9" name="Text Box 18">
          <a:extLst>
            <a:ext uri="{FF2B5EF4-FFF2-40B4-BE49-F238E27FC236}">
              <a16:creationId xmlns:a16="http://schemas.microsoft.com/office/drawing/2014/main" id="{D94EE54E-2E58-4F68-A90F-B326454CE27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20" name="Text Box 19">
          <a:extLst>
            <a:ext uri="{FF2B5EF4-FFF2-40B4-BE49-F238E27FC236}">
              <a16:creationId xmlns:a16="http://schemas.microsoft.com/office/drawing/2014/main" id="{92DA83F3-2D7C-441F-BF1F-B70EB05903B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1" name="Text Box 16">
          <a:extLst>
            <a:ext uri="{FF2B5EF4-FFF2-40B4-BE49-F238E27FC236}">
              <a16:creationId xmlns:a16="http://schemas.microsoft.com/office/drawing/2014/main" id="{D430F7EF-1D54-46F1-BEEA-388851A21AF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2" name="Text Box 17">
          <a:extLst>
            <a:ext uri="{FF2B5EF4-FFF2-40B4-BE49-F238E27FC236}">
              <a16:creationId xmlns:a16="http://schemas.microsoft.com/office/drawing/2014/main" id="{8DB46B2A-F9A6-4155-992F-0EA3A404FFF2}"/>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3" name="Text Box 18">
          <a:extLst>
            <a:ext uri="{FF2B5EF4-FFF2-40B4-BE49-F238E27FC236}">
              <a16:creationId xmlns:a16="http://schemas.microsoft.com/office/drawing/2014/main" id="{EBF946CC-64DA-4300-951F-7DFF2BBD5565}"/>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4" name="Text Box 19">
          <a:extLst>
            <a:ext uri="{FF2B5EF4-FFF2-40B4-BE49-F238E27FC236}">
              <a16:creationId xmlns:a16="http://schemas.microsoft.com/office/drawing/2014/main" id="{17613995-617D-42C5-9290-8A65C45C41B3}"/>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25" name="Text Box 15">
          <a:extLst>
            <a:ext uri="{FF2B5EF4-FFF2-40B4-BE49-F238E27FC236}">
              <a16:creationId xmlns:a16="http://schemas.microsoft.com/office/drawing/2014/main" id="{73563EF2-203B-4121-85D0-E0DF1BA96CC7}"/>
            </a:ext>
          </a:extLst>
        </xdr:cNvPr>
        <xdr:cNvSpPr txBox="1">
          <a:spLocks noChangeArrowheads="1"/>
        </xdr:cNvSpPr>
      </xdr:nvSpPr>
      <xdr:spPr bwMode="auto">
        <a:xfrm>
          <a:off x="4743450" y="254222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6" name="Text Box 16">
          <a:extLst>
            <a:ext uri="{FF2B5EF4-FFF2-40B4-BE49-F238E27FC236}">
              <a16:creationId xmlns:a16="http://schemas.microsoft.com/office/drawing/2014/main" id="{06DA392D-A27A-4543-88A4-BE6F14B708E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7" name="Text Box 17">
          <a:extLst>
            <a:ext uri="{FF2B5EF4-FFF2-40B4-BE49-F238E27FC236}">
              <a16:creationId xmlns:a16="http://schemas.microsoft.com/office/drawing/2014/main" id="{4E27DAFD-B33A-4507-BD8E-0B11FA59CA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8" name="Text Box 18">
          <a:extLst>
            <a:ext uri="{FF2B5EF4-FFF2-40B4-BE49-F238E27FC236}">
              <a16:creationId xmlns:a16="http://schemas.microsoft.com/office/drawing/2014/main" id="{3DFE6AE0-BE7E-4EA4-81BD-BDED171534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9" name="Text Box 19">
          <a:extLst>
            <a:ext uri="{FF2B5EF4-FFF2-40B4-BE49-F238E27FC236}">
              <a16:creationId xmlns:a16="http://schemas.microsoft.com/office/drawing/2014/main" id="{6CDF651F-F1C1-4C21-A0C9-EACCCB4C306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53</xdr:row>
      <xdr:rowOff>504825</xdr:rowOff>
    </xdr:from>
    <xdr:ext cx="95250" cy="442269"/>
    <xdr:sp macro="" textlink="">
      <xdr:nvSpPr>
        <xdr:cNvPr id="1630" name="Text Box 15">
          <a:extLst>
            <a:ext uri="{FF2B5EF4-FFF2-40B4-BE49-F238E27FC236}">
              <a16:creationId xmlns:a16="http://schemas.microsoft.com/office/drawing/2014/main" id="{0AD672F7-1CE5-4396-B340-1AC1F547942F}"/>
            </a:ext>
          </a:extLst>
        </xdr:cNvPr>
        <xdr:cNvSpPr txBox="1">
          <a:spLocks noChangeArrowheads="1"/>
        </xdr:cNvSpPr>
      </xdr:nvSpPr>
      <xdr:spPr bwMode="auto">
        <a:xfrm>
          <a:off x="14363700" y="25422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1" name="Text Box 16">
          <a:extLst>
            <a:ext uri="{FF2B5EF4-FFF2-40B4-BE49-F238E27FC236}">
              <a16:creationId xmlns:a16="http://schemas.microsoft.com/office/drawing/2014/main" id="{12765145-A254-4A67-8EE3-EE07701DC26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2" name="Text Box 17">
          <a:extLst>
            <a:ext uri="{FF2B5EF4-FFF2-40B4-BE49-F238E27FC236}">
              <a16:creationId xmlns:a16="http://schemas.microsoft.com/office/drawing/2014/main" id="{C055AD3B-AB74-463C-BC1D-01B2AD50104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3" name="Text Box 18">
          <a:extLst>
            <a:ext uri="{FF2B5EF4-FFF2-40B4-BE49-F238E27FC236}">
              <a16:creationId xmlns:a16="http://schemas.microsoft.com/office/drawing/2014/main" id="{3775551E-BE09-4D7C-92D5-745EDB776F1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4" name="Text Box 16">
          <a:extLst>
            <a:ext uri="{FF2B5EF4-FFF2-40B4-BE49-F238E27FC236}">
              <a16:creationId xmlns:a16="http://schemas.microsoft.com/office/drawing/2014/main" id="{45F4961B-22D8-4947-B13C-FFCFC94E11E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5" name="Text Box 17">
          <a:extLst>
            <a:ext uri="{FF2B5EF4-FFF2-40B4-BE49-F238E27FC236}">
              <a16:creationId xmlns:a16="http://schemas.microsoft.com/office/drawing/2014/main" id="{7C9EF8F9-32B1-47B8-96A9-B69DBBB7CC4D}"/>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6" name="Text Box 18">
          <a:extLst>
            <a:ext uri="{FF2B5EF4-FFF2-40B4-BE49-F238E27FC236}">
              <a16:creationId xmlns:a16="http://schemas.microsoft.com/office/drawing/2014/main" id="{9D79529E-34EC-436C-B56C-FA6B3C4BAA2B}"/>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7" name="Text Box 19">
          <a:extLst>
            <a:ext uri="{FF2B5EF4-FFF2-40B4-BE49-F238E27FC236}">
              <a16:creationId xmlns:a16="http://schemas.microsoft.com/office/drawing/2014/main" id="{D8171FB2-898B-4672-AA22-77AF939F314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8" name="Text Box 16">
          <a:extLst>
            <a:ext uri="{FF2B5EF4-FFF2-40B4-BE49-F238E27FC236}">
              <a16:creationId xmlns:a16="http://schemas.microsoft.com/office/drawing/2014/main" id="{3B00D5E5-8912-4DC8-9123-085853DF107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9" name="Text Box 17">
          <a:extLst>
            <a:ext uri="{FF2B5EF4-FFF2-40B4-BE49-F238E27FC236}">
              <a16:creationId xmlns:a16="http://schemas.microsoft.com/office/drawing/2014/main" id="{207F00DF-692A-4410-9DEA-41E259A5564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0" name="Text Box 18">
          <a:extLst>
            <a:ext uri="{FF2B5EF4-FFF2-40B4-BE49-F238E27FC236}">
              <a16:creationId xmlns:a16="http://schemas.microsoft.com/office/drawing/2014/main" id="{278E1EC9-8839-48D2-A9A9-989FD24E1EA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1" name="Text Box 19">
          <a:extLst>
            <a:ext uri="{FF2B5EF4-FFF2-40B4-BE49-F238E27FC236}">
              <a16:creationId xmlns:a16="http://schemas.microsoft.com/office/drawing/2014/main" id="{3C5041E6-8FE8-4BA5-9F34-F7A1D43F519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42" name="Text Box 15">
          <a:extLst>
            <a:ext uri="{FF2B5EF4-FFF2-40B4-BE49-F238E27FC236}">
              <a16:creationId xmlns:a16="http://schemas.microsoft.com/office/drawing/2014/main" id="{881C6CB3-5179-448D-894C-168284291738}"/>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1643" name="Text Box 15">
          <a:extLst>
            <a:ext uri="{FF2B5EF4-FFF2-40B4-BE49-F238E27FC236}">
              <a16:creationId xmlns:a16="http://schemas.microsoft.com/office/drawing/2014/main" id="{54CFE807-B54C-40EB-91EF-BCC9C0CF7CEF}"/>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44" name="Text Box 15">
          <a:extLst>
            <a:ext uri="{FF2B5EF4-FFF2-40B4-BE49-F238E27FC236}">
              <a16:creationId xmlns:a16="http://schemas.microsoft.com/office/drawing/2014/main" id="{2C8B863B-2B0B-4652-B5D0-58794E3761C3}"/>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45" name="Text Box 15">
          <a:extLst>
            <a:ext uri="{FF2B5EF4-FFF2-40B4-BE49-F238E27FC236}">
              <a16:creationId xmlns:a16="http://schemas.microsoft.com/office/drawing/2014/main" id="{DD0A95C8-C8D7-4ED3-BB96-D984E684207A}"/>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1646" name="Text Box 15">
          <a:extLst>
            <a:ext uri="{FF2B5EF4-FFF2-40B4-BE49-F238E27FC236}">
              <a16:creationId xmlns:a16="http://schemas.microsoft.com/office/drawing/2014/main" id="{81760CCA-069D-4A45-A63E-73F7BA05F5B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7" name="Text Box 16">
          <a:extLst>
            <a:ext uri="{FF2B5EF4-FFF2-40B4-BE49-F238E27FC236}">
              <a16:creationId xmlns:a16="http://schemas.microsoft.com/office/drawing/2014/main" id="{CEDB56E0-56A8-4FF1-939E-47B9190DE10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8" name="Text Box 17">
          <a:extLst>
            <a:ext uri="{FF2B5EF4-FFF2-40B4-BE49-F238E27FC236}">
              <a16:creationId xmlns:a16="http://schemas.microsoft.com/office/drawing/2014/main" id="{45DA4568-C913-4680-B76E-07EF89DCF97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9" name="Text Box 18">
          <a:extLst>
            <a:ext uri="{FF2B5EF4-FFF2-40B4-BE49-F238E27FC236}">
              <a16:creationId xmlns:a16="http://schemas.microsoft.com/office/drawing/2014/main" id="{830FC576-7442-4E52-9A2E-7F10F461CC2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50" name="Text Box 19">
          <a:extLst>
            <a:ext uri="{FF2B5EF4-FFF2-40B4-BE49-F238E27FC236}">
              <a16:creationId xmlns:a16="http://schemas.microsoft.com/office/drawing/2014/main" id="{5F226E38-8912-4499-9674-7984EB7F099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1" name="Text Box 16">
          <a:extLst>
            <a:ext uri="{FF2B5EF4-FFF2-40B4-BE49-F238E27FC236}">
              <a16:creationId xmlns:a16="http://schemas.microsoft.com/office/drawing/2014/main" id="{8795DE6B-A558-4FF3-A40D-418D5D3BD74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2" name="Text Box 17">
          <a:extLst>
            <a:ext uri="{FF2B5EF4-FFF2-40B4-BE49-F238E27FC236}">
              <a16:creationId xmlns:a16="http://schemas.microsoft.com/office/drawing/2014/main" id="{CD9813A2-6E56-4B9C-9C41-43D3CB3C825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3" name="Text Box 18">
          <a:extLst>
            <a:ext uri="{FF2B5EF4-FFF2-40B4-BE49-F238E27FC236}">
              <a16:creationId xmlns:a16="http://schemas.microsoft.com/office/drawing/2014/main" id="{4F56BC1C-E3DE-4114-85B2-E48C1AA1B00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4" name="Text Box 19">
          <a:extLst>
            <a:ext uri="{FF2B5EF4-FFF2-40B4-BE49-F238E27FC236}">
              <a16:creationId xmlns:a16="http://schemas.microsoft.com/office/drawing/2014/main" id="{51F8BF5C-8DB0-4AAF-B1A6-A162CF4FAD7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5" name="Text Box 16">
          <a:extLst>
            <a:ext uri="{FF2B5EF4-FFF2-40B4-BE49-F238E27FC236}">
              <a16:creationId xmlns:a16="http://schemas.microsoft.com/office/drawing/2014/main" id="{5DC9F691-CDA7-429C-B79C-F47A7E3221D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6" name="Text Box 17">
          <a:extLst>
            <a:ext uri="{FF2B5EF4-FFF2-40B4-BE49-F238E27FC236}">
              <a16:creationId xmlns:a16="http://schemas.microsoft.com/office/drawing/2014/main" id="{11346732-59B5-4A20-81B1-0500372E1AF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7" name="Text Box 18">
          <a:extLst>
            <a:ext uri="{FF2B5EF4-FFF2-40B4-BE49-F238E27FC236}">
              <a16:creationId xmlns:a16="http://schemas.microsoft.com/office/drawing/2014/main" id="{1C688B24-1AB0-4E42-B6FD-93DEE977EFE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8" name="Text Box 19">
          <a:extLst>
            <a:ext uri="{FF2B5EF4-FFF2-40B4-BE49-F238E27FC236}">
              <a16:creationId xmlns:a16="http://schemas.microsoft.com/office/drawing/2014/main" id="{40984F32-54D9-491A-A549-FB32E2F716A4}"/>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59" name="Text Box 15">
          <a:extLst>
            <a:ext uri="{FF2B5EF4-FFF2-40B4-BE49-F238E27FC236}">
              <a16:creationId xmlns:a16="http://schemas.microsoft.com/office/drawing/2014/main" id="{18A719CF-286F-40DC-97D6-68B335A3ECF8}"/>
            </a:ext>
          </a:extLst>
        </xdr:cNvPr>
        <xdr:cNvSpPr txBox="1">
          <a:spLocks noChangeArrowheads="1"/>
        </xdr:cNvSpPr>
      </xdr:nvSpPr>
      <xdr:spPr bwMode="auto">
        <a:xfrm>
          <a:off x="4743450" y="276510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0" name="Text Box 16">
          <a:extLst>
            <a:ext uri="{FF2B5EF4-FFF2-40B4-BE49-F238E27FC236}">
              <a16:creationId xmlns:a16="http://schemas.microsoft.com/office/drawing/2014/main" id="{E8B67E46-9703-403E-9F48-527B189C672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1" name="Text Box 17">
          <a:extLst>
            <a:ext uri="{FF2B5EF4-FFF2-40B4-BE49-F238E27FC236}">
              <a16:creationId xmlns:a16="http://schemas.microsoft.com/office/drawing/2014/main" id="{AB56496C-4E1C-404E-A7A2-590DCF7858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2" name="Text Box 18">
          <a:extLst>
            <a:ext uri="{FF2B5EF4-FFF2-40B4-BE49-F238E27FC236}">
              <a16:creationId xmlns:a16="http://schemas.microsoft.com/office/drawing/2014/main" id="{05193A6E-DCAA-40E0-89E7-1918135BA8F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3" name="Text Box 19">
          <a:extLst>
            <a:ext uri="{FF2B5EF4-FFF2-40B4-BE49-F238E27FC236}">
              <a16:creationId xmlns:a16="http://schemas.microsoft.com/office/drawing/2014/main" id="{02CC340C-97E4-46B5-81A6-7623D47B4A3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59</xdr:row>
      <xdr:rowOff>504825</xdr:rowOff>
    </xdr:from>
    <xdr:ext cx="95250" cy="442269"/>
    <xdr:sp macro="" textlink="">
      <xdr:nvSpPr>
        <xdr:cNvPr id="1664" name="Text Box 15">
          <a:extLst>
            <a:ext uri="{FF2B5EF4-FFF2-40B4-BE49-F238E27FC236}">
              <a16:creationId xmlns:a16="http://schemas.microsoft.com/office/drawing/2014/main" id="{F612F1C4-C4DF-4890-9E21-5D64EB8910AB}"/>
            </a:ext>
          </a:extLst>
        </xdr:cNvPr>
        <xdr:cNvSpPr txBox="1">
          <a:spLocks noChangeArrowheads="1"/>
        </xdr:cNvSpPr>
      </xdr:nvSpPr>
      <xdr:spPr bwMode="auto">
        <a:xfrm>
          <a:off x="14363700" y="27651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5" name="Text Box 16">
          <a:extLst>
            <a:ext uri="{FF2B5EF4-FFF2-40B4-BE49-F238E27FC236}">
              <a16:creationId xmlns:a16="http://schemas.microsoft.com/office/drawing/2014/main" id="{035267CE-81D3-45BE-B636-4B3AA6CCE4D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6" name="Text Box 17">
          <a:extLst>
            <a:ext uri="{FF2B5EF4-FFF2-40B4-BE49-F238E27FC236}">
              <a16:creationId xmlns:a16="http://schemas.microsoft.com/office/drawing/2014/main" id="{0D23A6A5-73F3-4A49-A67F-790B01DC6A7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7" name="Text Box 18">
          <a:extLst>
            <a:ext uri="{FF2B5EF4-FFF2-40B4-BE49-F238E27FC236}">
              <a16:creationId xmlns:a16="http://schemas.microsoft.com/office/drawing/2014/main" id="{6E39AC3F-3520-41AF-B350-FD1372B4294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8" name="Text Box 16">
          <a:extLst>
            <a:ext uri="{FF2B5EF4-FFF2-40B4-BE49-F238E27FC236}">
              <a16:creationId xmlns:a16="http://schemas.microsoft.com/office/drawing/2014/main" id="{C96EBA40-0515-4540-AA49-A92A7888AC7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9" name="Text Box 17">
          <a:extLst>
            <a:ext uri="{FF2B5EF4-FFF2-40B4-BE49-F238E27FC236}">
              <a16:creationId xmlns:a16="http://schemas.microsoft.com/office/drawing/2014/main" id="{BA5D60B0-EE53-4639-B06F-29BC2254D9D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0" name="Text Box 18">
          <a:extLst>
            <a:ext uri="{FF2B5EF4-FFF2-40B4-BE49-F238E27FC236}">
              <a16:creationId xmlns:a16="http://schemas.microsoft.com/office/drawing/2014/main" id="{460AD48F-85EB-413E-9ABA-6A09A85D344D}"/>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1" name="Text Box 19">
          <a:extLst>
            <a:ext uri="{FF2B5EF4-FFF2-40B4-BE49-F238E27FC236}">
              <a16:creationId xmlns:a16="http://schemas.microsoft.com/office/drawing/2014/main" id="{05322CC5-23A4-4907-BB4E-5D0E790670D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2" name="Text Box 16">
          <a:extLst>
            <a:ext uri="{FF2B5EF4-FFF2-40B4-BE49-F238E27FC236}">
              <a16:creationId xmlns:a16="http://schemas.microsoft.com/office/drawing/2014/main" id="{F9D78707-6880-4469-A620-CB18F4C6E89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3" name="Text Box 17">
          <a:extLst>
            <a:ext uri="{FF2B5EF4-FFF2-40B4-BE49-F238E27FC236}">
              <a16:creationId xmlns:a16="http://schemas.microsoft.com/office/drawing/2014/main" id="{C6A9E3BC-5DC7-435B-9DA4-02FBA81670E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4" name="Text Box 18">
          <a:extLst>
            <a:ext uri="{FF2B5EF4-FFF2-40B4-BE49-F238E27FC236}">
              <a16:creationId xmlns:a16="http://schemas.microsoft.com/office/drawing/2014/main" id="{B9A895FD-7353-4AC2-82B4-AA9A6D44313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5" name="Text Box 19">
          <a:extLst>
            <a:ext uri="{FF2B5EF4-FFF2-40B4-BE49-F238E27FC236}">
              <a16:creationId xmlns:a16="http://schemas.microsoft.com/office/drawing/2014/main" id="{107061FC-077B-4515-B176-D1C9F15CD8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6" name="Text Box 16">
          <a:extLst>
            <a:ext uri="{FF2B5EF4-FFF2-40B4-BE49-F238E27FC236}">
              <a16:creationId xmlns:a16="http://schemas.microsoft.com/office/drawing/2014/main" id="{ED1B05C4-3167-4097-B156-D1D885AC68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7" name="Text Box 17">
          <a:extLst>
            <a:ext uri="{FF2B5EF4-FFF2-40B4-BE49-F238E27FC236}">
              <a16:creationId xmlns:a16="http://schemas.microsoft.com/office/drawing/2014/main" id="{AE8779CB-87EE-4AAA-9A24-739A6879CF1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8" name="Text Box 18">
          <a:extLst>
            <a:ext uri="{FF2B5EF4-FFF2-40B4-BE49-F238E27FC236}">
              <a16:creationId xmlns:a16="http://schemas.microsoft.com/office/drawing/2014/main" id="{1E4CB1C2-2E26-4BAE-A538-C72997B01D5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9" name="Text Box 19">
          <a:extLst>
            <a:ext uri="{FF2B5EF4-FFF2-40B4-BE49-F238E27FC236}">
              <a16:creationId xmlns:a16="http://schemas.microsoft.com/office/drawing/2014/main" id="{3B3191C0-5E52-40CE-984B-FB18C66F07F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680" name="Text Box 15">
          <a:extLst>
            <a:ext uri="{FF2B5EF4-FFF2-40B4-BE49-F238E27FC236}">
              <a16:creationId xmlns:a16="http://schemas.microsoft.com/office/drawing/2014/main" id="{9ECB93D6-68EE-4E86-B9B7-A8A52AEEB961}"/>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1" name="Text Box 16">
          <a:extLst>
            <a:ext uri="{FF2B5EF4-FFF2-40B4-BE49-F238E27FC236}">
              <a16:creationId xmlns:a16="http://schemas.microsoft.com/office/drawing/2014/main" id="{959E1779-9DC6-4637-A2DC-A6EC980351A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2" name="Text Box 17">
          <a:extLst>
            <a:ext uri="{FF2B5EF4-FFF2-40B4-BE49-F238E27FC236}">
              <a16:creationId xmlns:a16="http://schemas.microsoft.com/office/drawing/2014/main" id="{850A9BA1-C85E-4F7B-8889-A187D7529CAA}"/>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3" name="Text Box 18">
          <a:extLst>
            <a:ext uri="{FF2B5EF4-FFF2-40B4-BE49-F238E27FC236}">
              <a16:creationId xmlns:a16="http://schemas.microsoft.com/office/drawing/2014/main" id="{5363EDF7-53E0-41AB-B229-BC43406279F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4" name="Text Box 19">
          <a:extLst>
            <a:ext uri="{FF2B5EF4-FFF2-40B4-BE49-F238E27FC236}">
              <a16:creationId xmlns:a16="http://schemas.microsoft.com/office/drawing/2014/main" id="{A6FDF0B6-FFA8-4416-ACDE-5DC50B5B472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1685" name="Text Box 15">
          <a:extLst>
            <a:ext uri="{FF2B5EF4-FFF2-40B4-BE49-F238E27FC236}">
              <a16:creationId xmlns:a16="http://schemas.microsoft.com/office/drawing/2014/main" id="{84D47DAA-63FD-461E-88D1-2BE6AB06F2D8}"/>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6" name="Text Box 16">
          <a:extLst>
            <a:ext uri="{FF2B5EF4-FFF2-40B4-BE49-F238E27FC236}">
              <a16:creationId xmlns:a16="http://schemas.microsoft.com/office/drawing/2014/main" id="{EEBE617B-6DFF-410D-B2C1-DF3C0D611EBE}"/>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7" name="Text Box 17">
          <a:extLst>
            <a:ext uri="{FF2B5EF4-FFF2-40B4-BE49-F238E27FC236}">
              <a16:creationId xmlns:a16="http://schemas.microsoft.com/office/drawing/2014/main" id="{AFDC4FCE-8A5A-4CA4-9860-5201969B324D}"/>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8" name="Text Box 18">
          <a:extLst>
            <a:ext uri="{FF2B5EF4-FFF2-40B4-BE49-F238E27FC236}">
              <a16:creationId xmlns:a16="http://schemas.microsoft.com/office/drawing/2014/main" id="{E4FFCD14-8A88-46E8-983A-A53C38A7ACD4}"/>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9" name="Text Box 19">
          <a:extLst>
            <a:ext uri="{FF2B5EF4-FFF2-40B4-BE49-F238E27FC236}">
              <a16:creationId xmlns:a16="http://schemas.microsoft.com/office/drawing/2014/main" id="{35E4D9CA-1163-41FD-90C1-5286DA8EF40A}"/>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690" name="Text Box 15">
          <a:extLst>
            <a:ext uri="{FF2B5EF4-FFF2-40B4-BE49-F238E27FC236}">
              <a16:creationId xmlns:a16="http://schemas.microsoft.com/office/drawing/2014/main" id="{CE08B94B-9DB5-4AE9-98CA-BD1FA4C54FDB}"/>
            </a:ext>
          </a:extLst>
        </xdr:cNvPr>
        <xdr:cNvSpPr txBox="1">
          <a:spLocks noChangeArrowheads="1"/>
        </xdr:cNvSpPr>
      </xdr:nvSpPr>
      <xdr:spPr bwMode="auto">
        <a:xfrm>
          <a:off x="4743450" y="29879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1" name="Text Box 16">
          <a:extLst>
            <a:ext uri="{FF2B5EF4-FFF2-40B4-BE49-F238E27FC236}">
              <a16:creationId xmlns:a16="http://schemas.microsoft.com/office/drawing/2014/main" id="{A746518D-04F0-42AA-8F59-FF51A44336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2" name="Text Box 17">
          <a:extLst>
            <a:ext uri="{FF2B5EF4-FFF2-40B4-BE49-F238E27FC236}">
              <a16:creationId xmlns:a16="http://schemas.microsoft.com/office/drawing/2014/main" id="{4B824C9D-6422-42A9-AF00-BAA0D6FC69B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3" name="Text Box 18">
          <a:extLst>
            <a:ext uri="{FF2B5EF4-FFF2-40B4-BE49-F238E27FC236}">
              <a16:creationId xmlns:a16="http://schemas.microsoft.com/office/drawing/2014/main" id="{818CF305-BB17-4B98-BC81-02F5DB37EA1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4" name="Text Box 19">
          <a:extLst>
            <a:ext uri="{FF2B5EF4-FFF2-40B4-BE49-F238E27FC236}">
              <a16:creationId xmlns:a16="http://schemas.microsoft.com/office/drawing/2014/main" id="{5F050D48-3964-4481-959F-2D8D9B189813}"/>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695" name="Text Box 15">
          <a:extLst>
            <a:ext uri="{FF2B5EF4-FFF2-40B4-BE49-F238E27FC236}">
              <a16:creationId xmlns:a16="http://schemas.microsoft.com/office/drawing/2014/main" id="{0C625C10-EEBC-49F7-AE4E-1C88F3B466B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696" name="Text Box 15">
          <a:extLst>
            <a:ext uri="{FF2B5EF4-FFF2-40B4-BE49-F238E27FC236}">
              <a16:creationId xmlns:a16="http://schemas.microsoft.com/office/drawing/2014/main" id="{E359061B-EA10-41F2-9416-120806005A26}"/>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65</xdr:row>
      <xdr:rowOff>504825</xdr:rowOff>
    </xdr:from>
    <xdr:ext cx="95250" cy="442269"/>
    <xdr:sp macro="" textlink="">
      <xdr:nvSpPr>
        <xdr:cNvPr id="1697" name="Text Box 15">
          <a:extLst>
            <a:ext uri="{FF2B5EF4-FFF2-40B4-BE49-F238E27FC236}">
              <a16:creationId xmlns:a16="http://schemas.microsoft.com/office/drawing/2014/main" id="{BDF2E2A2-B2A9-4C2F-B4D6-8B56A495A675}"/>
            </a:ext>
          </a:extLst>
        </xdr:cNvPr>
        <xdr:cNvSpPr txBox="1">
          <a:spLocks noChangeArrowheads="1"/>
        </xdr:cNvSpPr>
      </xdr:nvSpPr>
      <xdr:spPr bwMode="auto">
        <a:xfrm>
          <a:off x="14363700" y="298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8" name="Text Box 16">
          <a:extLst>
            <a:ext uri="{FF2B5EF4-FFF2-40B4-BE49-F238E27FC236}">
              <a16:creationId xmlns:a16="http://schemas.microsoft.com/office/drawing/2014/main" id="{DF78E32A-5273-4B43-9835-9FC506370FE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9" name="Text Box 17">
          <a:extLst>
            <a:ext uri="{FF2B5EF4-FFF2-40B4-BE49-F238E27FC236}">
              <a16:creationId xmlns:a16="http://schemas.microsoft.com/office/drawing/2014/main" id="{3C3EC15D-330D-435F-8CB5-A64113C95CD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700" name="Text Box 18">
          <a:extLst>
            <a:ext uri="{FF2B5EF4-FFF2-40B4-BE49-F238E27FC236}">
              <a16:creationId xmlns:a16="http://schemas.microsoft.com/office/drawing/2014/main" id="{C4EF6755-8AF5-4B89-8729-01054D32E5C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1701" name="Text Box 15">
          <a:extLst>
            <a:ext uri="{FF2B5EF4-FFF2-40B4-BE49-F238E27FC236}">
              <a16:creationId xmlns:a16="http://schemas.microsoft.com/office/drawing/2014/main" id="{8758A59D-66FA-4BC9-8C97-BA4CA21DDCFF}"/>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2" name="Text Box 16">
          <a:extLst>
            <a:ext uri="{FF2B5EF4-FFF2-40B4-BE49-F238E27FC236}">
              <a16:creationId xmlns:a16="http://schemas.microsoft.com/office/drawing/2014/main" id="{091D4B04-E5F3-4EB1-86C0-2C85CFDCD6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3" name="Text Box 17">
          <a:extLst>
            <a:ext uri="{FF2B5EF4-FFF2-40B4-BE49-F238E27FC236}">
              <a16:creationId xmlns:a16="http://schemas.microsoft.com/office/drawing/2014/main" id="{607B6E32-8653-41F2-98D1-7255E524C07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4" name="Text Box 18">
          <a:extLst>
            <a:ext uri="{FF2B5EF4-FFF2-40B4-BE49-F238E27FC236}">
              <a16:creationId xmlns:a16="http://schemas.microsoft.com/office/drawing/2014/main" id="{48D024D9-59AB-4429-807D-D78F224DA495}"/>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5" name="Text Box 19">
          <a:extLst>
            <a:ext uri="{FF2B5EF4-FFF2-40B4-BE49-F238E27FC236}">
              <a16:creationId xmlns:a16="http://schemas.microsoft.com/office/drawing/2014/main" id="{2869569C-8BCC-4CFE-9A9C-12A5A60EDD5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6" name="Text Box 16">
          <a:extLst>
            <a:ext uri="{FF2B5EF4-FFF2-40B4-BE49-F238E27FC236}">
              <a16:creationId xmlns:a16="http://schemas.microsoft.com/office/drawing/2014/main" id="{7A85F436-5B48-47C8-AB55-E12E60F5C4F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7" name="Text Box 17">
          <a:extLst>
            <a:ext uri="{FF2B5EF4-FFF2-40B4-BE49-F238E27FC236}">
              <a16:creationId xmlns:a16="http://schemas.microsoft.com/office/drawing/2014/main" id="{CC2C10C9-FDCC-4AE1-BF7C-293DC630760D}"/>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8" name="Text Box 18">
          <a:extLst>
            <a:ext uri="{FF2B5EF4-FFF2-40B4-BE49-F238E27FC236}">
              <a16:creationId xmlns:a16="http://schemas.microsoft.com/office/drawing/2014/main" id="{94F63533-1801-48B1-8C89-3D5F8C3FAB3E}"/>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9" name="Text Box 19">
          <a:extLst>
            <a:ext uri="{FF2B5EF4-FFF2-40B4-BE49-F238E27FC236}">
              <a16:creationId xmlns:a16="http://schemas.microsoft.com/office/drawing/2014/main" id="{542A1C9F-8732-493B-8EB7-7158D174FB1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0" name="Text Box 16">
          <a:extLst>
            <a:ext uri="{FF2B5EF4-FFF2-40B4-BE49-F238E27FC236}">
              <a16:creationId xmlns:a16="http://schemas.microsoft.com/office/drawing/2014/main" id="{ECD708C1-6F77-4F8E-9DD8-864D19C2A68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1" name="Text Box 17">
          <a:extLst>
            <a:ext uri="{FF2B5EF4-FFF2-40B4-BE49-F238E27FC236}">
              <a16:creationId xmlns:a16="http://schemas.microsoft.com/office/drawing/2014/main" id="{D6355EC3-2B61-4197-89D5-7833592B07E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2" name="Text Box 18">
          <a:extLst>
            <a:ext uri="{FF2B5EF4-FFF2-40B4-BE49-F238E27FC236}">
              <a16:creationId xmlns:a16="http://schemas.microsoft.com/office/drawing/2014/main" id="{69A48596-3A38-4C7F-8E38-182CD6E4ECBF}"/>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3" name="Text Box 19">
          <a:extLst>
            <a:ext uri="{FF2B5EF4-FFF2-40B4-BE49-F238E27FC236}">
              <a16:creationId xmlns:a16="http://schemas.microsoft.com/office/drawing/2014/main" id="{B52D0A53-3215-4076-9AB3-3F78275AE99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4" name="Text Box 16">
          <a:extLst>
            <a:ext uri="{FF2B5EF4-FFF2-40B4-BE49-F238E27FC236}">
              <a16:creationId xmlns:a16="http://schemas.microsoft.com/office/drawing/2014/main" id="{13509DF2-C7DA-4B04-9D8E-E8943A9216E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5" name="Text Box 17">
          <a:extLst>
            <a:ext uri="{FF2B5EF4-FFF2-40B4-BE49-F238E27FC236}">
              <a16:creationId xmlns:a16="http://schemas.microsoft.com/office/drawing/2014/main" id="{664BFA19-BB78-4811-B195-5EF1E0665662}"/>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6" name="Text Box 18">
          <a:extLst>
            <a:ext uri="{FF2B5EF4-FFF2-40B4-BE49-F238E27FC236}">
              <a16:creationId xmlns:a16="http://schemas.microsoft.com/office/drawing/2014/main" id="{C8EC3B9E-6844-46E2-BD4C-96C018A64DD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7" name="Text Box 19">
          <a:extLst>
            <a:ext uri="{FF2B5EF4-FFF2-40B4-BE49-F238E27FC236}">
              <a16:creationId xmlns:a16="http://schemas.microsoft.com/office/drawing/2014/main" id="{605D87E6-3D60-4FB6-A1D4-05C4F3D1535C}"/>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8" name="Text Box 16">
          <a:extLst>
            <a:ext uri="{FF2B5EF4-FFF2-40B4-BE49-F238E27FC236}">
              <a16:creationId xmlns:a16="http://schemas.microsoft.com/office/drawing/2014/main" id="{39A3C825-3D95-4A0D-8468-C36D9A2D7C6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9" name="Text Box 17">
          <a:extLst>
            <a:ext uri="{FF2B5EF4-FFF2-40B4-BE49-F238E27FC236}">
              <a16:creationId xmlns:a16="http://schemas.microsoft.com/office/drawing/2014/main" id="{68B9D7FE-A71D-4E2C-8939-F2F3D80D873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0" name="Text Box 18">
          <a:extLst>
            <a:ext uri="{FF2B5EF4-FFF2-40B4-BE49-F238E27FC236}">
              <a16:creationId xmlns:a16="http://schemas.microsoft.com/office/drawing/2014/main" id="{4923CFB7-C4F7-4676-B2D1-11DCB191EE0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1" name="Text Box 19">
          <a:extLst>
            <a:ext uri="{FF2B5EF4-FFF2-40B4-BE49-F238E27FC236}">
              <a16:creationId xmlns:a16="http://schemas.microsoft.com/office/drawing/2014/main" id="{6B1ED867-8FB6-4DB1-BB13-18B49C6BE7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22" name="Text Box 15">
          <a:extLst>
            <a:ext uri="{FF2B5EF4-FFF2-40B4-BE49-F238E27FC236}">
              <a16:creationId xmlns:a16="http://schemas.microsoft.com/office/drawing/2014/main" id="{CB3A8C17-0E1F-4B7D-AF4B-CEAEBA719C76}"/>
            </a:ext>
          </a:extLst>
        </xdr:cNvPr>
        <xdr:cNvSpPr txBox="1">
          <a:spLocks noChangeArrowheads="1"/>
        </xdr:cNvSpPr>
      </xdr:nvSpPr>
      <xdr:spPr bwMode="auto">
        <a:xfrm>
          <a:off x="4743450" y="321087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3" name="Text Box 16">
          <a:extLst>
            <a:ext uri="{FF2B5EF4-FFF2-40B4-BE49-F238E27FC236}">
              <a16:creationId xmlns:a16="http://schemas.microsoft.com/office/drawing/2014/main" id="{B6592B83-EC51-49D3-8611-BA55E29B2B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4" name="Text Box 17">
          <a:extLst>
            <a:ext uri="{FF2B5EF4-FFF2-40B4-BE49-F238E27FC236}">
              <a16:creationId xmlns:a16="http://schemas.microsoft.com/office/drawing/2014/main" id="{FCA6AAD8-11A0-49AE-9D86-814C666DB0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5" name="Text Box 18">
          <a:extLst>
            <a:ext uri="{FF2B5EF4-FFF2-40B4-BE49-F238E27FC236}">
              <a16:creationId xmlns:a16="http://schemas.microsoft.com/office/drawing/2014/main" id="{A578AC3F-78DB-461C-B97D-33815013CF3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6" name="Text Box 19">
          <a:extLst>
            <a:ext uri="{FF2B5EF4-FFF2-40B4-BE49-F238E27FC236}">
              <a16:creationId xmlns:a16="http://schemas.microsoft.com/office/drawing/2014/main" id="{4BE4CB17-EEDC-4094-B393-8B8A4275F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71</xdr:row>
      <xdr:rowOff>504825</xdr:rowOff>
    </xdr:from>
    <xdr:ext cx="95250" cy="442269"/>
    <xdr:sp macro="" textlink="">
      <xdr:nvSpPr>
        <xdr:cNvPr id="1727" name="Text Box 15">
          <a:extLst>
            <a:ext uri="{FF2B5EF4-FFF2-40B4-BE49-F238E27FC236}">
              <a16:creationId xmlns:a16="http://schemas.microsoft.com/office/drawing/2014/main" id="{E1DA3FFF-4210-4D7B-8C0A-DA8A146525A3}"/>
            </a:ext>
          </a:extLst>
        </xdr:cNvPr>
        <xdr:cNvSpPr txBox="1">
          <a:spLocks noChangeArrowheads="1"/>
        </xdr:cNvSpPr>
      </xdr:nvSpPr>
      <xdr:spPr bwMode="auto">
        <a:xfrm>
          <a:off x="14363700" y="32108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8" name="Text Box 16">
          <a:extLst>
            <a:ext uri="{FF2B5EF4-FFF2-40B4-BE49-F238E27FC236}">
              <a16:creationId xmlns:a16="http://schemas.microsoft.com/office/drawing/2014/main" id="{11E13B3C-C1A8-48D1-8EC6-F02217DEDF9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9" name="Text Box 17">
          <a:extLst>
            <a:ext uri="{FF2B5EF4-FFF2-40B4-BE49-F238E27FC236}">
              <a16:creationId xmlns:a16="http://schemas.microsoft.com/office/drawing/2014/main" id="{670BF549-85C6-4222-AAB1-383BBAF21C9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30" name="Text Box 18">
          <a:extLst>
            <a:ext uri="{FF2B5EF4-FFF2-40B4-BE49-F238E27FC236}">
              <a16:creationId xmlns:a16="http://schemas.microsoft.com/office/drawing/2014/main" id="{24243856-8337-4F8D-A98F-F1382917575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1" name="Text Box 16">
          <a:extLst>
            <a:ext uri="{FF2B5EF4-FFF2-40B4-BE49-F238E27FC236}">
              <a16:creationId xmlns:a16="http://schemas.microsoft.com/office/drawing/2014/main" id="{3ACD24EA-9DBC-4BB1-B90A-7AE437C29F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2" name="Text Box 17">
          <a:extLst>
            <a:ext uri="{FF2B5EF4-FFF2-40B4-BE49-F238E27FC236}">
              <a16:creationId xmlns:a16="http://schemas.microsoft.com/office/drawing/2014/main" id="{07B0245E-0A72-4AE4-A176-7D21D104AB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3" name="Text Box 18">
          <a:extLst>
            <a:ext uri="{FF2B5EF4-FFF2-40B4-BE49-F238E27FC236}">
              <a16:creationId xmlns:a16="http://schemas.microsoft.com/office/drawing/2014/main" id="{6E53D601-4217-4630-A1C7-D08A106778C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4" name="Text Box 19">
          <a:extLst>
            <a:ext uri="{FF2B5EF4-FFF2-40B4-BE49-F238E27FC236}">
              <a16:creationId xmlns:a16="http://schemas.microsoft.com/office/drawing/2014/main" id="{89DB676D-9626-4AEC-9168-A3067A83C5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5" name="Text Box 16">
          <a:extLst>
            <a:ext uri="{FF2B5EF4-FFF2-40B4-BE49-F238E27FC236}">
              <a16:creationId xmlns:a16="http://schemas.microsoft.com/office/drawing/2014/main" id="{A0D03625-F10F-4B44-9CFF-BC6134063A4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6" name="Text Box 17">
          <a:extLst>
            <a:ext uri="{FF2B5EF4-FFF2-40B4-BE49-F238E27FC236}">
              <a16:creationId xmlns:a16="http://schemas.microsoft.com/office/drawing/2014/main" id="{DB63A488-4AF3-4F60-B4BC-D40973A44BE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7" name="Text Box 18">
          <a:extLst>
            <a:ext uri="{FF2B5EF4-FFF2-40B4-BE49-F238E27FC236}">
              <a16:creationId xmlns:a16="http://schemas.microsoft.com/office/drawing/2014/main" id="{58430CFE-5C41-41B1-B83C-0457D6C9EB2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8" name="Text Box 19">
          <a:extLst>
            <a:ext uri="{FF2B5EF4-FFF2-40B4-BE49-F238E27FC236}">
              <a16:creationId xmlns:a16="http://schemas.microsoft.com/office/drawing/2014/main" id="{5390A7FA-ACB2-4BF5-99E6-341801FD3CB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39" name="Text Box 15">
          <a:extLst>
            <a:ext uri="{FF2B5EF4-FFF2-40B4-BE49-F238E27FC236}">
              <a16:creationId xmlns:a16="http://schemas.microsoft.com/office/drawing/2014/main" id="{BE0AEC44-B451-4A50-ABE1-B2C018A76F2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1740" name="Text Box 15">
          <a:extLst>
            <a:ext uri="{FF2B5EF4-FFF2-40B4-BE49-F238E27FC236}">
              <a16:creationId xmlns:a16="http://schemas.microsoft.com/office/drawing/2014/main" id="{BB7C00E0-59BE-40EF-9F91-0403D1C34D6D}"/>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41" name="Text Box 15">
          <a:extLst>
            <a:ext uri="{FF2B5EF4-FFF2-40B4-BE49-F238E27FC236}">
              <a16:creationId xmlns:a16="http://schemas.microsoft.com/office/drawing/2014/main" id="{6BF2B279-D82B-45C0-A42B-403AAF1946AF}"/>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42" name="Text Box 15">
          <a:extLst>
            <a:ext uri="{FF2B5EF4-FFF2-40B4-BE49-F238E27FC236}">
              <a16:creationId xmlns:a16="http://schemas.microsoft.com/office/drawing/2014/main" id="{B2D9A9EF-A1AA-4097-86F7-B745D0E44A67}"/>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1743" name="Text Box 15">
          <a:extLst>
            <a:ext uri="{FF2B5EF4-FFF2-40B4-BE49-F238E27FC236}">
              <a16:creationId xmlns:a16="http://schemas.microsoft.com/office/drawing/2014/main" id="{DA6014F4-7201-4616-920C-BCA5C80F927F}"/>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4" name="Text Box 16">
          <a:extLst>
            <a:ext uri="{FF2B5EF4-FFF2-40B4-BE49-F238E27FC236}">
              <a16:creationId xmlns:a16="http://schemas.microsoft.com/office/drawing/2014/main" id="{F8B59760-615E-4AF9-9DC0-C953AB3DE77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5" name="Text Box 17">
          <a:extLst>
            <a:ext uri="{FF2B5EF4-FFF2-40B4-BE49-F238E27FC236}">
              <a16:creationId xmlns:a16="http://schemas.microsoft.com/office/drawing/2014/main" id="{5EE39B61-B199-4752-8D31-06F0E7EFD4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6" name="Text Box 18">
          <a:extLst>
            <a:ext uri="{FF2B5EF4-FFF2-40B4-BE49-F238E27FC236}">
              <a16:creationId xmlns:a16="http://schemas.microsoft.com/office/drawing/2014/main" id="{BFEC7FA7-E50B-4E00-8D17-40F5AE80D792}"/>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7" name="Text Box 19">
          <a:extLst>
            <a:ext uri="{FF2B5EF4-FFF2-40B4-BE49-F238E27FC236}">
              <a16:creationId xmlns:a16="http://schemas.microsoft.com/office/drawing/2014/main" id="{8F364811-4C6C-4EBD-A160-4C3533F5BE3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8" name="Text Box 16">
          <a:extLst>
            <a:ext uri="{FF2B5EF4-FFF2-40B4-BE49-F238E27FC236}">
              <a16:creationId xmlns:a16="http://schemas.microsoft.com/office/drawing/2014/main" id="{3A3E715E-09B1-4EFB-B942-ACA7E586917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9" name="Text Box 17">
          <a:extLst>
            <a:ext uri="{FF2B5EF4-FFF2-40B4-BE49-F238E27FC236}">
              <a16:creationId xmlns:a16="http://schemas.microsoft.com/office/drawing/2014/main" id="{CC852FC5-57CE-4B86-8F9A-880B428BC19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0" name="Text Box 18">
          <a:extLst>
            <a:ext uri="{FF2B5EF4-FFF2-40B4-BE49-F238E27FC236}">
              <a16:creationId xmlns:a16="http://schemas.microsoft.com/office/drawing/2014/main" id="{4E0A5FF5-B5F6-4494-80CD-BE71E7A4396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1" name="Text Box 19">
          <a:extLst>
            <a:ext uri="{FF2B5EF4-FFF2-40B4-BE49-F238E27FC236}">
              <a16:creationId xmlns:a16="http://schemas.microsoft.com/office/drawing/2014/main" id="{DC07CF3A-D51F-4CE1-A92A-4BAA5D4AF11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2" name="Text Box 16">
          <a:extLst>
            <a:ext uri="{FF2B5EF4-FFF2-40B4-BE49-F238E27FC236}">
              <a16:creationId xmlns:a16="http://schemas.microsoft.com/office/drawing/2014/main" id="{D9CFA7D7-ED06-48F2-8547-E47EC6CE8252}"/>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3" name="Text Box 17">
          <a:extLst>
            <a:ext uri="{FF2B5EF4-FFF2-40B4-BE49-F238E27FC236}">
              <a16:creationId xmlns:a16="http://schemas.microsoft.com/office/drawing/2014/main" id="{11FA82FC-B110-465F-A1A3-D0C1DE70139E}"/>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4" name="Text Box 18">
          <a:extLst>
            <a:ext uri="{FF2B5EF4-FFF2-40B4-BE49-F238E27FC236}">
              <a16:creationId xmlns:a16="http://schemas.microsoft.com/office/drawing/2014/main" id="{0772B268-E43E-44F2-B6E4-B54847EDA9FC}"/>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5" name="Text Box 19">
          <a:extLst>
            <a:ext uri="{FF2B5EF4-FFF2-40B4-BE49-F238E27FC236}">
              <a16:creationId xmlns:a16="http://schemas.microsoft.com/office/drawing/2014/main" id="{A45084F6-FC6B-438D-98F2-95E24AB389D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6" name="Text Box 16">
          <a:extLst>
            <a:ext uri="{FF2B5EF4-FFF2-40B4-BE49-F238E27FC236}">
              <a16:creationId xmlns:a16="http://schemas.microsoft.com/office/drawing/2014/main" id="{D11F20AC-083E-4237-B705-9BA9173E2DA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7" name="Text Box 17">
          <a:extLst>
            <a:ext uri="{FF2B5EF4-FFF2-40B4-BE49-F238E27FC236}">
              <a16:creationId xmlns:a16="http://schemas.microsoft.com/office/drawing/2014/main" id="{27D38885-130E-41A6-8FC0-B4197F58DD81}"/>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8" name="Text Box 18">
          <a:extLst>
            <a:ext uri="{FF2B5EF4-FFF2-40B4-BE49-F238E27FC236}">
              <a16:creationId xmlns:a16="http://schemas.microsoft.com/office/drawing/2014/main" id="{6DFA43CA-6F29-448F-B737-CB98920C265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9" name="Text Box 19">
          <a:extLst>
            <a:ext uri="{FF2B5EF4-FFF2-40B4-BE49-F238E27FC236}">
              <a16:creationId xmlns:a16="http://schemas.microsoft.com/office/drawing/2014/main" id="{F33EE9B6-27CC-4549-B9E2-F22A8FD5B00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0" name="Text Box 16">
          <a:extLst>
            <a:ext uri="{FF2B5EF4-FFF2-40B4-BE49-F238E27FC236}">
              <a16:creationId xmlns:a16="http://schemas.microsoft.com/office/drawing/2014/main" id="{AFF2F6D6-6E63-46FE-A1E8-BA335D89194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1" name="Text Box 17">
          <a:extLst>
            <a:ext uri="{FF2B5EF4-FFF2-40B4-BE49-F238E27FC236}">
              <a16:creationId xmlns:a16="http://schemas.microsoft.com/office/drawing/2014/main" id="{3189D13E-4639-4129-BAE6-D30C74F351F6}"/>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2" name="Text Box 18">
          <a:extLst>
            <a:ext uri="{FF2B5EF4-FFF2-40B4-BE49-F238E27FC236}">
              <a16:creationId xmlns:a16="http://schemas.microsoft.com/office/drawing/2014/main" id="{C327EA02-4BB2-4B23-94F1-CEA19C04D2B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3" name="Text Box 16">
          <a:extLst>
            <a:ext uri="{FF2B5EF4-FFF2-40B4-BE49-F238E27FC236}">
              <a16:creationId xmlns:a16="http://schemas.microsoft.com/office/drawing/2014/main" id="{A3BF5310-9929-4221-BE22-09FAF20436E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4" name="Text Box 17">
          <a:extLst>
            <a:ext uri="{FF2B5EF4-FFF2-40B4-BE49-F238E27FC236}">
              <a16:creationId xmlns:a16="http://schemas.microsoft.com/office/drawing/2014/main" id="{7EAE564E-2847-4502-9FEA-7A3A165BD56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5" name="Text Box 18">
          <a:extLst>
            <a:ext uri="{FF2B5EF4-FFF2-40B4-BE49-F238E27FC236}">
              <a16:creationId xmlns:a16="http://schemas.microsoft.com/office/drawing/2014/main" id="{0668A2A4-D0A6-491A-8E46-E236F46B3F5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6" name="Text Box 19">
          <a:extLst>
            <a:ext uri="{FF2B5EF4-FFF2-40B4-BE49-F238E27FC236}">
              <a16:creationId xmlns:a16="http://schemas.microsoft.com/office/drawing/2014/main" id="{9B9EB13A-9E84-4730-AE00-A369A3635417}"/>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7" name="Text Box 16">
          <a:extLst>
            <a:ext uri="{FF2B5EF4-FFF2-40B4-BE49-F238E27FC236}">
              <a16:creationId xmlns:a16="http://schemas.microsoft.com/office/drawing/2014/main" id="{1B742143-6605-44C1-94B5-FE58CEE5988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8" name="Text Box 17">
          <a:extLst>
            <a:ext uri="{FF2B5EF4-FFF2-40B4-BE49-F238E27FC236}">
              <a16:creationId xmlns:a16="http://schemas.microsoft.com/office/drawing/2014/main" id="{60CFE2E9-05E4-488F-A2EF-E85B4B5AC23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9" name="Text Box 18">
          <a:extLst>
            <a:ext uri="{FF2B5EF4-FFF2-40B4-BE49-F238E27FC236}">
              <a16:creationId xmlns:a16="http://schemas.microsoft.com/office/drawing/2014/main" id="{EF4BD80F-0388-4D71-9120-4912D2D4AB6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70" name="Text Box 19">
          <a:extLst>
            <a:ext uri="{FF2B5EF4-FFF2-40B4-BE49-F238E27FC236}">
              <a16:creationId xmlns:a16="http://schemas.microsoft.com/office/drawing/2014/main" id="{891224B2-6409-4B1B-B671-538B26DCCA0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1" name="Text Box 16">
          <a:extLst>
            <a:ext uri="{FF2B5EF4-FFF2-40B4-BE49-F238E27FC236}">
              <a16:creationId xmlns:a16="http://schemas.microsoft.com/office/drawing/2014/main" id="{2F64BF7C-F4D3-42C8-9C65-EBA41F58C07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2" name="Text Box 17">
          <a:extLst>
            <a:ext uri="{FF2B5EF4-FFF2-40B4-BE49-F238E27FC236}">
              <a16:creationId xmlns:a16="http://schemas.microsoft.com/office/drawing/2014/main" id="{529205BF-4F3C-4405-9E44-F41DD377EA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3" name="Text Box 18">
          <a:extLst>
            <a:ext uri="{FF2B5EF4-FFF2-40B4-BE49-F238E27FC236}">
              <a16:creationId xmlns:a16="http://schemas.microsoft.com/office/drawing/2014/main" id="{86484778-FDE3-4D8D-B86E-BBC113785C5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4" name="Text Box 19">
          <a:extLst>
            <a:ext uri="{FF2B5EF4-FFF2-40B4-BE49-F238E27FC236}">
              <a16:creationId xmlns:a16="http://schemas.microsoft.com/office/drawing/2014/main" id="{844426DF-2CE7-428A-BE81-C6C236CDA13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775" name="Text Box 15">
          <a:extLst>
            <a:ext uri="{FF2B5EF4-FFF2-40B4-BE49-F238E27FC236}">
              <a16:creationId xmlns:a16="http://schemas.microsoft.com/office/drawing/2014/main" id="{54F4BD93-86C9-4FF9-A83D-26CEA7DD7956}"/>
            </a:ext>
          </a:extLst>
        </xdr:cNvPr>
        <xdr:cNvSpPr txBox="1">
          <a:spLocks noChangeArrowheads="1"/>
        </xdr:cNvSpPr>
      </xdr:nvSpPr>
      <xdr:spPr bwMode="auto">
        <a:xfrm>
          <a:off x="4743450" y="36937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6" name="Text Box 16">
          <a:extLst>
            <a:ext uri="{FF2B5EF4-FFF2-40B4-BE49-F238E27FC236}">
              <a16:creationId xmlns:a16="http://schemas.microsoft.com/office/drawing/2014/main" id="{841C1338-3312-4DA4-BC7F-953A85DC850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7" name="Text Box 17">
          <a:extLst>
            <a:ext uri="{FF2B5EF4-FFF2-40B4-BE49-F238E27FC236}">
              <a16:creationId xmlns:a16="http://schemas.microsoft.com/office/drawing/2014/main" id="{18BAEDBF-893E-4D63-9BE3-543F440E3E9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8" name="Text Box 18">
          <a:extLst>
            <a:ext uri="{FF2B5EF4-FFF2-40B4-BE49-F238E27FC236}">
              <a16:creationId xmlns:a16="http://schemas.microsoft.com/office/drawing/2014/main" id="{202DB75F-A282-4B43-BBBD-2653D5C7A13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9" name="Text Box 19">
          <a:extLst>
            <a:ext uri="{FF2B5EF4-FFF2-40B4-BE49-F238E27FC236}">
              <a16:creationId xmlns:a16="http://schemas.microsoft.com/office/drawing/2014/main" id="{AB09FE81-FB3C-4ACF-800C-CDB2C4C3728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1780" name="Text Box 15">
          <a:extLst>
            <a:ext uri="{FF2B5EF4-FFF2-40B4-BE49-F238E27FC236}">
              <a16:creationId xmlns:a16="http://schemas.microsoft.com/office/drawing/2014/main" id="{F389D891-8F39-4E8A-BF3D-7015DCF1C1A1}"/>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1" name="Text Box 16">
          <a:extLst>
            <a:ext uri="{FF2B5EF4-FFF2-40B4-BE49-F238E27FC236}">
              <a16:creationId xmlns:a16="http://schemas.microsoft.com/office/drawing/2014/main" id="{EB4FB57B-F0DE-4C5A-AF97-68AD90ACC00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2" name="Text Box 17">
          <a:extLst>
            <a:ext uri="{FF2B5EF4-FFF2-40B4-BE49-F238E27FC236}">
              <a16:creationId xmlns:a16="http://schemas.microsoft.com/office/drawing/2014/main" id="{D76624ED-8F00-4281-8D3E-E8F01B1F93DC}"/>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3" name="Text Box 18">
          <a:extLst>
            <a:ext uri="{FF2B5EF4-FFF2-40B4-BE49-F238E27FC236}">
              <a16:creationId xmlns:a16="http://schemas.microsoft.com/office/drawing/2014/main" id="{5692F3D4-734D-4B21-8361-E1544605533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4" name="Text Box 19">
          <a:extLst>
            <a:ext uri="{FF2B5EF4-FFF2-40B4-BE49-F238E27FC236}">
              <a16:creationId xmlns:a16="http://schemas.microsoft.com/office/drawing/2014/main" id="{3E7244F7-993D-4816-A55A-FF584C90A9C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785" name="Text Box 15">
          <a:extLst>
            <a:ext uri="{FF2B5EF4-FFF2-40B4-BE49-F238E27FC236}">
              <a16:creationId xmlns:a16="http://schemas.microsoft.com/office/drawing/2014/main" id="{80D16FB7-DD61-421F-BAA3-110901FD83E1}"/>
            </a:ext>
          </a:extLst>
        </xdr:cNvPr>
        <xdr:cNvSpPr txBox="1">
          <a:spLocks noChangeArrowheads="1"/>
        </xdr:cNvSpPr>
      </xdr:nvSpPr>
      <xdr:spPr bwMode="auto">
        <a:xfrm>
          <a:off x="4743450" y="365664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6" name="Text Box 16">
          <a:extLst>
            <a:ext uri="{FF2B5EF4-FFF2-40B4-BE49-F238E27FC236}">
              <a16:creationId xmlns:a16="http://schemas.microsoft.com/office/drawing/2014/main" id="{BCAF9FF5-4663-48B5-8CDF-D41998E0A62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7" name="Text Box 17">
          <a:extLst>
            <a:ext uri="{FF2B5EF4-FFF2-40B4-BE49-F238E27FC236}">
              <a16:creationId xmlns:a16="http://schemas.microsoft.com/office/drawing/2014/main" id="{B499717F-24EA-4E82-8BAC-3D898667343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8" name="Text Box 18">
          <a:extLst>
            <a:ext uri="{FF2B5EF4-FFF2-40B4-BE49-F238E27FC236}">
              <a16:creationId xmlns:a16="http://schemas.microsoft.com/office/drawing/2014/main" id="{A82867E3-D39F-4A07-ACE0-B43DDCE3F0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9" name="Text Box 19">
          <a:extLst>
            <a:ext uri="{FF2B5EF4-FFF2-40B4-BE49-F238E27FC236}">
              <a16:creationId xmlns:a16="http://schemas.microsoft.com/office/drawing/2014/main" id="{1A2DD817-55AE-4941-A64F-9302D05929E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790" name="Text Box 15">
          <a:extLst>
            <a:ext uri="{FF2B5EF4-FFF2-40B4-BE49-F238E27FC236}">
              <a16:creationId xmlns:a16="http://schemas.microsoft.com/office/drawing/2014/main" id="{C9EC420C-BDBE-4D30-8843-4B385DCA761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791" name="Text Box 15">
          <a:extLst>
            <a:ext uri="{FF2B5EF4-FFF2-40B4-BE49-F238E27FC236}">
              <a16:creationId xmlns:a16="http://schemas.microsoft.com/office/drawing/2014/main" id="{FAC22EC3-B966-4C16-A821-49B69BBA6A34}"/>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83</xdr:row>
      <xdr:rowOff>504825</xdr:rowOff>
    </xdr:from>
    <xdr:ext cx="95250" cy="442269"/>
    <xdr:sp macro="" textlink="">
      <xdr:nvSpPr>
        <xdr:cNvPr id="1792" name="Text Box 15">
          <a:extLst>
            <a:ext uri="{FF2B5EF4-FFF2-40B4-BE49-F238E27FC236}">
              <a16:creationId xmlns:a16="http://schemas.microsoft.com/office/drawing/2014/main" id="{DE44AB3A-662A-431C-8AAC-7334910B4E2E}"/>
            </a:ext>
          </a:extLst>
        </xdr:cNvPr>
        <xdr:cNvSpPr txBox="1">
          <a:spLocks noChangeArrowheads="1"/>
        </xdr:cNvSpPr>
      </xdr:nvSpPr>
      <xdr:spPr bwMode="auto">
        <a:xfrm>
          <a:off x="14363700" y="36566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3" name="Text Box 16">
          <a:extLst>
            <a:ext uri="{FF2B5EF4-FFF2-40B4-BE49-F238E27FC236}">
              <a16:creationId xmlns:a16="http://schemas.microsoft.com/office/drawing/2014/main" id="{EA358D41-F8E2-477A-BBA9-22D172B8D29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4" name="Text Box 17">
          <a:extLst>
            <a:ext uri="{FF2B5EF4-FFF2-40B4-BE49-F238E27FC236}">
              <a16:creationId xmlns:a16="http://schemas.microsoft.com/office/drawing/2014/main" id="{8FA84107-5981-400C-890A-DCD70BFB2781}"/>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5" name="Text Box 18">
          <a:extLst>
            <a:ext uri="{FF2B5EF4-FFF2-40B4-BE49-F238E27FC236}">
              <a16:creationId xmlns:a16="http://schemas.microsoft.com/office/drawing/2014/main" id="{92C4A3E6-8E8E-4F15-9009-70DE6AD29F79}"/>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1796" name="Text Box 15">
          <a:extLst>
            <a:ext uri="{FF2B5EF4-FFF2-40B4-BE49-F238E27FC236}">
              <a16:creationId xmlns:a16="http://schemas.microsoft.com/office/drawing/2014/main" id="{4348BDDE-6828-4A4B-8596-AF60663E7460}"/>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7" name="Text Box 16">
          <a:extLst>
            <a:ext uri="{FF2B5EF4-FFF2-40B4-BE49-F238E27FC236}">
              <a16:creationId xmlns:a16="http://schemas.microsoft.com/office/drawing/2014/main" id="{40C3BE55-C119-4794-A605-85F4E25C4BE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8" name="Text Box 17">
          <a:extLst>
            <a:ext uri="{FF2B5EF4-FFF2-40B4-BE49-F238E27FC236}">
              <a16:creationId xmlns:a16="http://schemas.microsoft.com/office/drawing/2014/main" id="{5FFEDD9A-A004-4675-BED4-20A3A06DC3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9" name="Text Box 18">
          <a:extLst>
            <a:ext uri="{FF2B5EF4-FFF2-40B4-BE49-F238E27FC236}">
              <a16:creationId xmlns:a16="http://schemas.microsoft.com/office/drawing/2014/main" id="{2C2F8F46-6AE4-467E-826F-58047E9A3C2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0" name="Text Box 19">
          <a:extLst>
            <a:ext uri="{FF2B5EF4-FFF2-40B4-BE49-F238E27FC236}">
              <a16:creationId xmlns:a16="http://schemas.microsoft.com/office/drawing/2014/main" id="{FCF14D64-D316-4D35-B572-840C23E971F4}"/>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1" name="Text Box 16">
          <a:extLst>
            <a:ext uri="{FF2B5EF4-FFF2-40B4-BE49-F238E27FC236}">
              <a16:creationId xmlns:a16="http://schemas.microsoft.com/office/drawing/2014/main" id="{8E673930-0D5C-4F42-A85A-B242DE8F68E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2" name="Text Box 17">
          <a:extLst>
            <a:ext uri="{FF2B5EF4-FFF2-40B4-BE49-F238E27FC236}">
              <a16:creationId xmlns:a16="http://schemas.microsoft.com/office/drawing/2014/main" id="{0C84C723-F41F-4B12-BF25-6268781E200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3" name="Text Box 18">
          <a:extLst>
            <a:ext uri="{FF2B5EF4-FFF2-40B4-BE49-F238E27FC236}">
              <a16:creationId xmlns:a16="http://schemas.microsoft.com/office/drawing/2014/main" id="{C1082EA2-AA4F-4793-A798-E8DA21F8BBB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4" name="Text Box 19">
          <a:extLst>
            <a:ext uri="{FF2B5EF4-FFF2-40B4-BE49-F238E27FC236}">
              <a16:creationId xmlns:a16="http://schemas.microsoft.com/office/drawing/2014/main" id="{E61F5DDD-63A4-46BF-A6ED-B5112806AF16}"/>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5" name="Text Box 16">
          <a:extLst>
            <a:ext uri="{FF2B5EF4-FFF2-40B4-BE49-F238E27FC236}">
              <a16:creationId xmlns:a16="http://schemas.microsoft.com/office/drawing/2014/main" id="{9DD75B79-0AF4-419E-8A83-F21BF3EA68E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6" name="Text Box 17">
          <a:extLst>
            <a:ext uri="{FF2B5EF4-FFF2-40B4-BE49-F238E27FC236}">
              <a16:creationId xmlns:a16="http://schemas.microsoft.com/office/drawing/2014/main" id="{BC356D61-E60B-4BAE-A9F6-B119CC67174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7" name="Text Box 18">
          <a:extLst>
            <a:ext uri="{FF2B5EF4-FFF2-40B4-BE49-F238E27FC236}">
              <a16:creationId xmlns:a16="http://schemas.microsoft.com/office/drawing/2014/main" id="{EE132F7A-DF2F-4956-80C8-BA4B86816D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8" name="Text Box 19">
          <a:extLst>
            <a:ext uri="{FF2B5EF4-FFF2-40B4-BE49-F238E27FC236}">
              <a16:creationId xmlns:a16="http://schemas.microsoft.com/office/drawing/2014/main" id="{41288CD5-5B38-49DD-BF14-68FF4302D2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09" name="Text Box 16">
          <a:extLst>
            <a:ext uri="{FF2B5EF4-FFF2-40B4-BE49-F238E27FC236}">
              <a16:creationId xmlns:a16="http://schemas.microsoft.com/office/drawing/2014/main" id="{6CA20DA8-2DD9-40A0-8BD7-15EBCF14611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0" name="Text Box 17">
          <a:extLst>
            <a:ext uri="{FF2B5EF4-FFF2-40B4-BE49-F238E27FC236}">
              <a16:creationId xmlns:a16="http://schemas.microsoft.com/office/drawing/2014/main" id="{E92B7C8C-DA2C-4B0F-B6E1-7DA97F19813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1" name="Text Box 18">
          <a:extLst>
            <a:ext uri="{FF2B5EF4-FFF2-40B4-BE49-F238E27FC236}">
              <a16:creationId xmlns:a16="http://schemas.microsoft.com/office/drawing/2014/main" id="{15F799D9-7255-4EB3-9BA2-137B63184CF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2" name="Text Box 19">
          <a:extLst>
            <a:ext uri="{FF2B5EF4-FFF2-40B4-BE49-F238E27FC236}">
              <a16:creationId xmlns:a16="http://schemas.microsoft.com/office/drawing/2014/main" id="{016DA184-A6EA-4B30-A4E9-BC68732A953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3" name="Text Box 16">
          <a:extLst>
            <a:ext uri="{FF2B5EF4-FFF2-40B4-BE49-F238E27FC236}">
              <a16:creationId xmlns:a16="http://schemas.microsoft.com/office/drawing/2014/main" id="{2DA451D3-392B-4EA7-9309-9A52BACB094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4" name="Text Box 17">
          <a:extLst>
            <a:ext uri="{FF2B5EF4-FFF2-40B4-BE49-F238E27FC236}">
              <a16:creationId xmlns:a16="http://schemas.microsoft.com/office/drawing/2014/main" id="{FE032090-0F99-42D1-83AB-528C93F1745A}"/>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5" name="Text Box 18">
          <a:extLst>
            <a:ext uri="{FF2B5EF4-FFF2-40B4-BE49-F238E27FC236}">
              <a16:creationId xmlns:a16="http://schemas.microsoft.com/office/drawing/2014/main" id="{C3CE04C3-45DC-4819-9625-927FF05AD02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6" name="Text Box 19">
          <a:extLst>
            <a:ext uri="{FF2B5EF4-FFF2-40B4-BE49-F238E27FC236}">
              <a16:creationId xmlns:a16="http://schemas.microsoft.com/office/drawing/2014/main" id="{9742D937-3C6D-4574-B7D6-3620DCC52032}"/>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17" name="Text Box 15">
          <a:extLst>
            <a:ext uri="{FF2B5EF4-FFF2-40B4-BE49-F238E27FC236}">
              <a16:creationId xmlns:a16="http://schemas.microsoft.com/office/drawing/2014/main" id="{118C1C90-8E3B-435C-8DC6-B62117963797}"/>
            </a:ext>
          </a:extLst>
        </xdr:cNvPr>
        <xdr:cNvSpPr txBox="1">
          <a:spLocks noChangeArrowheads="1"/>
        </xdr:cNvSpPr>
      </xdr:nvSpPr>
      <xdr:spPr bwMode="auto">
        <a:xfrm>
          <a:off x="4743450" y="38795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8" name="Text Box 16">
          <a:extLst>
            <a:ext uri="{FF2B5EF4-FFF2-40B4-BE49-F238E27FC236}">
              <a16:creationId xmlns:a16="http://schemas.microsoft.com/office/drawing/2014/main" id="{215615EF-DB80-487D-A083-0887C122026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9" name="Text Box 17">
          <a:extLst>
            <a:ext uri="{FF2B5EF4-FFF2-40B4-BE49-F238E27FC236}">
              <a16:creationId xmlns:a16="http://schemas.microsoft.com/office/drawing/2014/main" id="{D9F0D67C-F4B2-4B3E-BF47-C7897445E1EE}"/>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0" name="Text Box 18">
          <a:extLst>
            <a:ext uri="{FF2B5EF4-FFF2-40B4-BE49-F238E27FC236}">
              <a16:creationId xmlns:a16="http://schemas.microsoft.com/office/drawing/2014/main" id="{F1F4F747-873A-454A-9DA3-83F9E51FB48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1" name="Text Box 19">
          <a:extLst>
            <a:ext uri="{FF2B5EF4-FFF2-40B4-BE49-F238E27FC236}">
              <a16:creationId xmlns:a16="http://schemas.microsoft.com/office/drawing/2014/main" id="{49A6058F-F0AB-4C34-9651-9B658F7B37F5}"/>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89</xdr:row>
      <xdr:rowOff>504825</xdr:rowOff>
    </xdr:from>
    <xdr:ext cx="95250" cy="442269"/>
    <xdr:sp macro="" textlink="">
      <xdr:nvSpPr>
        <xdr:cNvPr id="1822" name="Text Box 15">
          <a:extLst>
            <a:ext uri="{FF2B5EF4-FFF2-40B4-BE49-F238E27FC236}">
              <a16:creationId xmlns:a16="http://schemas.microsoft.com/office/drawing/2014/main" id="{6C6D2924-FC68-4179-BCA0-3A113D25605E}"/>
            </a:ext>
          </a:extLst>
        </xdr:cNvPr>
        <xdr:cNvSpPr txBox="1">
          <a:spLocks noChangeArrowheads="1"/>
        </xdr:cNvSpPr>
      </xdr:nvSpPr>
      <xdr:spPr bwMode="auto">
        <a:xfrm>
          <a:off x="14363700" y="38795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3" name="Text Box 16">
          <a:extLst>
            <a:ext uri="{FF2B5EF4-FFF2-40B4-BE49-F238E27FC236}">
              <a16:creationId xmlns:a16="http://schemas.microsoft.com/office/drawing/2014/main" id="{FD7C228B-181F-4921-BC5D-A49EFC5142C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4" name="Text Box 17">
          <a:extLst>
            <a:ext uri="{FF2B5EF4-FFF2-40B4-BE49-F238E27FC236}">
              <a16:creationId xmlns:a16="http://schemas.microsoft.com/office/drawing/2014/main" id="{E480BDD4-2E71-4AE3-A5EF-E3D0F302122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5" name="Text Box 18">
          <a:extLst>
            <a:ext uri="{FF2B5EF4-FFF2-40B4-BE49-F238E27FC236}">
              <a16:creationId xmlns:a16="http://schemas.microsoft.com/office/drawing/2014/main" id="{5A1CB2CB-E5C5-4DD9-97EB-CA727763A3D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6" name="Text Box 16">
          <a:extLst>
            <a:ext uri="{FF2B5EF4-FFF2-40B4-BE49-F238E27FC236}">
              <a16:creationId xmlns:a16="http://schemas.microsoft.com/office/drawing/2014/main" id="{BD9B3CE0-F4B5-4BF5-9B79-AAA886547FBF}"/>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7" name="Text Box 17">
          <a:extLst>
            <a:ext uri="{FF2B5EF4-FFF2-40B4-BE49-F238E27FC236}">
              <a16:creationId xmlns:a16="http://schemas.microsoft.com/office/drawing/2014/main" id="{6E979003-F213-4812-BE2F-96D55796689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8" name="Text Box 18">
          <a:extLst>
            <a:ext uri="{FF2B5EF4-FFF2-40B4-BE49-F238E27FC236}">
              <a16:creationId xmlns:a16="http://schemas.microsoft.com/office/drawing/2014/main" id="{F5761240-17B6-4812-BA49-E349CDCB32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9" name="Text Box 19">
          <a:extLst>
            <a:ext uri="{FF2B5EF4-FFF2-40B4-BE49-F238E27FC236}">
              <a16:creationId xmlns:a16="http://schemas.microsoft.com/office/drawing/2014/main" id="{B2F5FB4B-FAEF-4F64-B044-D5A023F1FE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0" name="Text Box 16">
          <a:extLst>
            <a:ext uri="{FF2B5EF4-FFF2-40B4-BE49-F238E27FC236}">
              <a16:creationId xmlns:a16="http://schemas.microsoft.com/office/drawing/2014/main" id="{0461D92C-BDC0-4EC0-A1EA-59E7E04325F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1" name="Text Box 17">
          <a:extLst>
            <a:ext uri="{FF2B5EF4-FFF2-40B4-BE49-F238E27FC236}">
              <a16:creationId xmlns:a16="http://schemas.microsoft.com/office/drawing/2014/main" id="{BC6C92E4-C81E-49E3-9C67-1B9774F80D4C}"/>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2" name="Text Box 18">
          <a:extLst>
            <a:ext uri="{FF2B5EF4-FFF2-40B4-BE49-F238E27FC236}">
              <a16:creationId xmlns:a16="http://schemas.microsoft.com/office/drawing/2014/main" id="{8D828DA6-61A9-49EC-9CB2-5969394CB87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3" name="Text Box 19">
          <a:extLst>
            <a:ext uri="{FF2B5EF4-FFF2-40B4-BE49-F238E27FC236}">
              <a16:creationId xmlns:a16="http://schemas.microsoft.com/office/drawing/2014/main" id="{B919CC84-DEA8-45E4-AFFD-D4B9C3CB8D3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34" name="Text Box 15">
          <a:extLst>
            <a:ext uri="{FF2B5EF4-FFF2-40B4-BE49-F238E27FC236}">
              <a16:creationId xmlns:a16="http://schemas.microsoft.com/office/drawing/2014/main" id="{B1688247-34D3-4DF3-A0BE-CEBBD74F9076}"/>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1835" name="Text Box 15">
          <a:extLst>
            <a:ext uri="{FF2B5EF4-FFF2-40B4-BE49-F238E27FC236}">
              <a16:creationId xmlns:a16="http://schemas.microsoft.com/office/drawing/2014/main" id="{F249F0FA-D54A-42A1-A921-69935505789A}"/>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36" name="Text Box 15">
          <a:extLst>
            <a:ext uri="{FF2B5EF4-FFF2-40B4-BE49-F238E27FC236}">
              <a16:creationId xmlns:a16="http://schemas.microsoft.com/office/drawing/2014/main" id="{555A69CF-2D73-4A69-BB3E-61D55DD1F9DA}"/>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37" name="Text Box 15">
          <a:extLst>
            <a:ext uri="{FF2B5EF4-FFF2-40B4-BE49-F238E27FC236}">
              <a16:creationId xmlns:a16="http://schemas.microsoft.com/office/drawing/2014/main" id="{1941C1D5-7AEA-475B-8141-446CA86B5AE2}"/>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38" name="Text Box 15">
          <a:extLst>
            <a:ext uri="{FF2B5EF4-FFF2-40B4-BE49-F238E27FC236}">
              <a16:creationId xmlns:a16="http://schemas.microsoft.com/office/drawing/2014/main" id="{27360C48-2157-4ADE-A7AE-CD03747DFA8A}"/>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1839" name="Text Box 15">
          <a:extLst>
            <a:ext uri="{FF2B5EF4-FFF2-40B4-BE49-F238E27FC236}">
              <a16:creationId xmlns:a16="http://schemas.microsoft.com/office/drawing/2014/main" id="{AE6A8D3C-FD60-4B68-B657-244C1CF7F2AD}"/>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0" name="Text Box 16">
          <a:extLst>
            <a:ext uri="{FF2B5EF4-FFF2-40B4-BE49-F238E27FC236}">
              <a16:creationId xmlns:a16="http://schemas.microsoft.com/office/drawing/2014/main" id="{EF4E4D3B-A5AE-4419-85CC-7720973AE31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1" name="Text Box 17">
          <a:extLst>
            <a:ext uri="{FF2B5EF4-FFF2-40B4-BE49-F238E27FC236}">
              <a16:creationId xmlns:a16="http://schemas.microsoft.com/office/drawing/2014/main" id="{68716484-09CE-4490-BCC9-4412D08900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2" name="Text Box 18">
          <a:extLst>
            <a:ext uri="{FF2B5EF4-FFF2-40B4-BE49-F238E27FC236}">
              <a16:creationId xmlns:a16="http://schemas.microsoft.com/office/drawing/2014/main" id="{1D17A578-4586-47AA-BD3C-7D4848C68CA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3" name="Text Box 19">
          <a:extLst>
            <a:ext uri="{FF2B5EF4-FFF2-40B4-BE49-F238E27FC236}">
              <a16:creationId xmlns:a16="http://schemas.microsoft.com/office/drawing/2014/main" id="{3FA7151F-BD4A-4F85-B013-0BE08820502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4" name="Text Box 16">
          <a:extLst>
            <a:ext uri="{FF2B5EF4-FFF2-40B4-BE49-F238E27FC236}">
              <a16:creationId xmlns:a16="http://schemas.microsoft.com/office/drawing/2014/main" id="{5BDD282E-25A1-4804-AECC-F238B59819CA}"/>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5" name="Text Box 17">
          <a:extLst>
            <a:ext uri="{FF2B5EF4-FFF2-40B4-BE49-F238E27FC236}">
              <a16:creationId xmlns:a16="http://schemas.microsoft.com/office/drawing/2014/main" id="{8C01846A-2C4F-496D-A455-85C55B8C0B7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6" name="Text Box 18">
          <a:extLst>
            <a:ext uri="{FF2B5EF4-FFF2-40B4-BE49-F238E27FC236}">
              <a16:creationId xmlns:a16="http://schemas.microsoft.com/office/drawing/2014/main" id="{DB97B55F-8707-4400-B462-05D0F55200E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7" name="Text Box 19">
          <a:extLst>
            <a:ext uri="{FF2B5EF4-FFF2-40B4-BE49-F238E27FC236}">
              <a16:creationId xmlns:a16="http://schemas.microsoft.com/office/drawing/2014/main" id="{68785C70-F57B-456F-8E88-D9B6428E6BE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8" name="Text Box 16">
          <a:extLst>
            <a:ext uri="{FF2B5EF4-FFF2-40B4-BE49-F238E27FC236}">
              <a16:creationId xmlns:a16="http://schemas.microsoft.com/office/drawing/2014/main" id="{B1CC0EAE-2C2C-407D-B505-F5B96F742096}"/>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9" name="Text Box 17">
          <a:extLst>
            <a:ext uri="{FF2B5EF4-FFF2-40B4-BE49-F238E27FC236}">
              <a16:creationId xmlns:a16="http://schemas.microsoft.com/office/drawing/2014/main" id="{8BFE5853-9424-4362-83E5-6C011607DADC}"/>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0" name="Text Box 18">
          <a:extLst>
            <a:ext uri="{FF2B5EF4-FFF2-40B4-BE49-F238E27FC236}">
              <a16:creationId xmlns:a16="http://schemas.microsoft.com/office/drawing/2014/main" id="{993C1936-5857-4FF2-B7E0-48D62952C99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1" name="Text Box 19">
          <a:extLst>
            <a:ext uri="{FF2B5EF4-FFF2-40B4-BE49-F238E27FC236}">
              <a16:creationId xmlns:a16="http://schemas.microsoft.com/office/drawing/2014/main" id="{2DE19FE4-E586-437C-8C5B-3E897602D9A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52" name="Text Box 15">
          <a:extLst>
            <a:ext uri="{FF2B5EF4-FFF2-40B4-BE49-F238E27FC236}">
              <a16:creationId xmlns:a16="http://schemas.microsoft.com/office/drawing/2014/main" id="{C4FB464F-DAB9-4DEB-8F13-F0D29BED6CF6}"/>
            </a:ext>
          </a:extLst>
        </xdr:cNvPr>
        <xdr:cNvSpPr txBox="1">
          <a:spLocks noChangeArrowheads="1"/>
        </xdr:cNvSpPr>
      </xdr:nvSpPr>
      <xdr:spPr bwMode="auto">
        <a:xfrm>
          <a:off x="4743450" y="410241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3" name="Text Box 16">
          <a:extLst>
            <a:ext uri="{FF2B5EF4-FFF2-40B4-BE49-F238E27FC236}">
              <a16:creationId xmlns:a16="http://schemas.microsoft.com/office/drawing/2014/main" id="{AF720FB2-3B3D-4276-B660-6213551900A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4" name="Text Box 17">
          <a:extLst>
            <a:ext uri="{FF2B5EF4-FFF2-40B4-BE49-F238E27FC236}">
              <a16:creationId xmlns:a16="http://schemas.microsoft.com/office/drawing/2014/main" id="{B2F3124A-1229-441B-A2BE-F68B5805BEB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5" name="Text Box 18">
          <a:extLst>
            <a:ext uri="{FF2B5EF4-FFF2-40B4-BE49-F238E27FC236}">
              <a16:creationId xmlns:a16="http://schemas.microsoft.com/office/drawing/2014/main" id="{7A07C2B2-A3AA-4814-A551-5D43688DBF7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6" name="Text Box 19">
          <a:extLst>
            <a:ext uri="{FF2B5EF4-FFF2-40B4-BE49-F238E27FC236}">
              <a16:creationId xmlns:a16="http://schemas.microsoft.com/office/drawing/2014/main" id="{D6633A3D-62F7-4320-ACF3-D17A27E05A1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95</xdr:row>
      <xdr:rowOff>504825</xdr:rowOff>
    </xdr:from>
    <xdr:ext cx="95250" cy="442269"/>
    <xdr:sp macro="" textlink="">
      <xdr:nvSpPr>
        <xdr:cNvPr id="1857" name="Text Box 15">
          <a:extLst>
            <a:ext uri="{FF2B5EF4-FFF2-40B4-BE49-F238E27FC236}">
              <a16:creationId xmlns:a16="http://schemas.microsoft.com/office/drawing/2014/main" id="{9EA96AB4-6CAC-4755-8F76-E672A654CE9C}"/>
            </a:ext>
          </a:extLst>
        </xdr:cNvPr>
        <xdr:cNvSpPr txBox="1">
          <a:spLocks noChangeArrowheads="1"/>
        </xdr:cNvSpPr>
      </xdr:nvSpPr>
      <xdr:spPr bwMode="auto">
        <a:xfrm>
          <a:off x="14363700" y="410241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8" name="Text Box 16">
          <a:extLst>
            <a:ext uri="{FF2B5EF4-FFF2-40B4-BE49-F238E27FC236}">
              <a16:creationId xmlns:a16="http://schemas.microsoft.com/office/drawing/2014/main" id="{E52A042D-12C2-4D3A-9393-AAED04B81C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9" name="Text Box 17">
          <a:extLst>
            <a:ext uri="{FF2B5EF4-FFF2-40B4-BE49-F238E27FC236}">
              <a16:creationId xmlns:a16="http://schemas.microsoft.com/office/drawing/2014/main" id="{A315F839-C3B4-4D07-B733-50809A6321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60" name="Text Box 18">
          <a:extLst>
            <a:ext uri="{FF2B5EF4-FFF2-40B4-BE49-F238E27FC236}">
              <a16:creationId xmlns:a16="http://schemas.microsoft.com/office/drawing/2014/main" id="{CA534D03-BB57-4B97-9F98-66EE30255F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1" name="Text Box 16">
          <a:extLst>
            <a:ext uri="{FF2B5EF4-FFF2-40B4-BE49-F238E27FC236}">
              <a16:creationId xmlns:a16="http://schemas.microsoft.com/office/drawing/2014/main" id="{ABC52823-6879-4C53-8E64-5BEECE39CEE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2" name="Text Box 17">
          <a:extLst>
            <a:ext uri="{FF2B5EF4-FFF2-40B4-BE49-F238E27FC236}">
              <a16:creationId xmlns:a16="http://schemas.microsoft.com/office/drawing/2014/main" id="{FE48580D-095D-4AE2-A253-E318B6E2D3E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3" name="Text Box 18">
          <a:extLst>
            <a:ext uri="{FF2B5EF4-FFF2-40B4-BE49-F238E27FC236}">
              <a16:creationId xmlns:a16="http://schemas.microsoft.com/office/drawing/2014/main" id="{D0731DA8-B779-491D-8E22-8D7159A36D8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4" name="Text Box 19">
          <a:extLst>
            <a:ext uri="{FF2B5EF4-FFF2-40B4-BE49-F238E27FC236}">
              <a16:creationId xmlns:a16="http://schemas.microsoft.com/office/drawing/2014/main" id="{1AA64BA9-309A-49B4-8F49-D1B6FFE43ABD}"/>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5" name="Text Box 16">
          <a:extLst>
            <a:ext uri="{FF2B5EF4-FFF2-40B4-BE49-F238E27FC236}">
              <a16:creationId xmlns:a16="http://schemas.microsoft.com/office/drawing/2014/main" id="{83629B10-B14A-41EC-9FD5-C0EE16697A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6" name="Text Box 17">
          <a:extLst>
            <a:ext uri="{FF2B5EF4-FFF2-40B4-BE49-F238E27FC236}">
              <a16:creationId xmlns:a16="http://schemas.microsoft.com/office/drawing/2014/main" id="{9553E5F6-3CD5-4CD2-8CAE-B90B535D3C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7" name="Text Box 18">
          <a:extLst>
            <a:ext uri="{FF2B5EF4-FFF2-40B4-BE49-F238E27FC236}">
              <a16:creationId xmlns:a16="http://schemas.microsoft.com/office/drawing/2014/main" id="{48131809-11E4-4CE2-BFDC-A8A08B2E4F0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8" name="Text Box 19">
          <a:extLst>
            <a:ext uri="{FF2B5EF4-FFF2-40B4-BE49-F238E27FC236}">
              <a16:creationId xmlns:a16="http://schemas.microsoft.com/office/drawing/2014/main" id="{7A00851C-3275-4985-A2D1-61FC81B1ACA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69" name="Text Box 16">
          <a:extLst>
            <a:ext uri="{FF2B5EF4-FFF2-40B4-BE49-F238E27FC236}">
              <a16:creationId xmlns:a16="http://schemas.microsoft.com/office/drawing/2014/main" id="{5FD9191A-1066-4B0B-9DD0-8EEA308DC96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0" name="Text Box 17">
          <a:extLst>
            <a:ext uri="{FF2B5EF4-FFF2-40B4-BE49-F238E27FC236}">
              <a16:creationId xmlns:a16="http://schemas.microsoft.com/office/drawing/2014/main" id="{9846EF1F-6FAA-4C47-AB96-1662BF5472D1}"/>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1" name="Text Box 18">
          <a:extLst>
            <a:ext uri="{FF2B5EF4-FFF2-40B4-BE49-F238E27FC236}">
              <a16:creationId xmlns:a16="http://schemas.microsoft.com/office/drawing/2014/main" id="{64BAD77B-AF5F-480C-9ABC-CDC9827467E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2" name="Text Box 19">
          <a:extLst>
            <a:ext uri="{FF2B5EF4-FFF2-40B4-BE49-F238E27FC236}">
              <a16:creationId xmlns:a16="http://schemas.microsoft.com/office/drawing/2014/main" id="{112D4C94-75FA-48FA-A174-9CBC96B434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873" name="Text Box 15">
          <a:extLst>
            <a:ext uri="{FF2B5EF4-FFF2-40B4-BE49-F238E27FC236}">
              <a16:creationId xmlns:a16="http://schemas.microsoft.com/office/drawing/2014/main" id="{36CED0F9-4842-42FB-88D9-3559D65E5D39}"/>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4" name="Text Box 16">
          <a:extLst>
            <a:ext uri="{FF2B5EF4-FFF2-40B4-BE49-F238E27FC236}">
              <a16:creationId xmlns:a16="http://schemas.microsoft.com/office/drawing/2014/main" id="{7976100C-F182-418D-8709-8807DCB9F1D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5" name="Text Box 17">
          <a:extLst>
            <a:ext uri="{FF2B5EF4-FFF2-40B4-BE49-F238E27FC236}">
              <a16:creationId xmlns:a16="http://schemas.microsoft.com/office/drawing/2014/main" id="{5CE76324-9528-4FC2-8EEE-24CD72A5726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6" name="Text Box 18">
          <a:extLst>
            <a:ext uri="{FF2B5EF4-FFF2-40B4-BE49-F238E27FC236}">
              <a16:creationId xmlns:a16="http://schemas.microsoft.com/office/drawing/2014/main" id="{268508BB-0EF2-48C3-92B9-01279593DF4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7" name="Text Box 19">
          <a:extLst>
            <a:ext uri="{FF2B5EF4-FFF2-40B4-BE49-F238E27FC236}">
              <a16:creationId xmlns:a16="http://schemas.microsoft.com/office/drawing/2014/main" id="{479FA212-43D2-4BA0-B3EC-D2D88823EDDC}"/>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1878" name="Text Box 15">
          <a:extLst>
            <a:ext uri="{FF2B5EF4-FFF2-40B4-BE49-F238E27FC236}">
              <a16:creationId xmlns:a16="http://schemas.microsoft.com/office/drawing/2014/main" id="{5F852E3B-37B3-4FD2-944B-7E9E494100A3}"/>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79" name="Text Box 16">
          <a:extLst>
            <a:ext uri="{FF2B5EF4-FFF2-40B4-BE49-F238E27FC236}">
              <a16:creationId xmlns:a16="http://schemas.microsoft.com/office/drawing/2014/main" id="{97CF72CA-D9C5-4A6B-A3D7-70AAC0005DA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0" name="Text Box 17">
          <a:extLst>
            <a:ext uri="{FF2B5EF4-FFF2-40B4-BE49-F238E27FC236}">
              <a16:creationId xmlns:a16="http://schemas.microsoft.com/office/drawing/2014/main" id="{DF7234B4-50DB-44EA-8200-6F9266C1943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1" name="Text Box 18">
          <a:extLst>
            <a:ext uri="{FF2B5EF4-FFF2-40B4-BE49-F238E27FC236}">
              <a16:creationId xmlns:a16="http://schemas.microsoft.com/office/drawing/2014/main" id="{5735EC45-57C2-4195-BA6C-51B2C2176C7A}"/>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2" name="Text Box 19">
          <a:extLst>
            <a:ext uri="{FF2B5EF4-FFF2-40B4-BE49-F238E27FC236}">
              <a16:creationId xmlns:a16="http://schemas.microsoft.com/office/drawing/2014/main" id="{31100C6D-1054-4510-862D-3E69579531D8}"/>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883" name="Text Box 15">
          <a:extLst>
            <a:ext uri="{FF2B5EF4-FFF2-40B4-BE49-F238E27FC236}">
              <a16:creationId xmlns:a16="http://schemas.microsoft.com/office/drawing/2014/main" id="{117EC32F-0D0F-40D5-B33A-A1CB462B0D6C}"/>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884" name="Text Box 15">
          <a:extLst>
            <a:ext uri="{FF2B5EF4-FFF2-40B4-BE49-F238E27FC236}">
              <a16:creationId xmlns:a16="http://schemas.microsoft.com/office/drawing/2014/main" id="{B53A72AD-5D72-4B4E-BEA0-AFD7E3CD34ED}"/>
            </a:ext>
          </a:extLst>
        </xdr:cNvPr>
        <xdr:cNvSpPr txBox="1">
          <a:spLocks noChangeArrowheads="1"/>
        </xdr:cNvSpPr>
      </xdr:nvSpPr>
      <xdr:spPr bwMode="auto">
        <a:xfrm>
          <a:off x="4743450" y="432530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5" name="Text Box 16">
          <a:extLst>
            <a:ext uri="{FF2B5EF4-FFF2-40B4-BE49-F238E27FC236}">
              <a16:creationId xmlns:a16="http://schemas.microsoft.com/office/drawing/2014/main" id="{ECF38C51-F0F1-4EE4-A460-965182C7C24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6" name="Text Box 17">
          <a:extLst>
            <a:ext uri="{FF2B5EF4-FFF2-40B4-BE49-F238E27FC236}">
              <a16:creationId xmlns:a16="http://schemas.microsoft.com/office/drawing/2014/main" id="{081A5A26-4969-4E12-831A-0CC014F8C42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7" name="Text Box 18">
          <a:extLst>
            <a:ext uri="{FF2B5EF4-FFF2-40B4-BE49-F238E27FC236}">
              <a16:creationId xmlns:a16="http://schemas.microsoft.com/office/drawing/2014/main" id="{F92DD8C0-D547-47A4-B9D9-0038D6C9423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8" name="Text Box 19">
          <a:extLst>
            <a:ext uri="{FF2B5EF4-FFF2-40B4-BE49-F238E27FC236}">
              <a16:creationId xmlns:a16="http://schemas.microsoft.com/office/drawing/2014/main" id="{ED37D89B-A2F2-45FD-AB9B-6E0D20970D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889" name="Text Box 15">
          <a:extLst>
            <a:ext uri="{FF2B5EF4-FFF2-40B4-BE49-F238E27FC236}">
              <a16:creationId xmlns:a16="http://schemas.microsoft.com/office/drawing/2014/main" id="{AE5F5277-7CFD-4619-9823-B0BFB5F10AB4}"/>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890" name="Text Box 15">
          <a:extLst>
            <a:ext uri="{FF2B5EF4-FFF2-40B4-BE49-F238E27FC236}">
              <a16:creationId xmlns:a16="http://schemas.microsoft.com/office/drawing/2014/main" id="{A38F3B0C-C43F-4E48-86E4-B02B17B2BF29}"/>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101</xdr:row>
      <xdr:rowOff>504825</xdr:rowOff>
    </xdr:from>
    <xdr:ext cx="95250" cy="442269"/>
    <xdr:sp macro="" textlink="">
      <xdr:nvSpPr>
        <xdr:cNvPr id="1891" name="Text Box 15">
          <a:extLst>
            <a:ext uri="{FF2B5EF4-FFF2-40B4-BE49-F238E27FC236}">
              <a16:creationId xmlns:a16="http://schemas.microsoft.com/office/drawing/2014/main" id="{BBB9568B-5AAB-4B96-BD53-49216A66EF5A}"/>
            </a:ext>
          </a:extLst>
        </xdr:cNvPr>
        <xdr:cNvSpPr txBox="1">
          <a:spLocks noChangeArrowheads="1"/>
        </xdr:cNvSpPr>
      </xdr:nvSpPr>
      <xdr:spPr bwMode="auto">
        <a:xfrm>
          <a:off x="14363700" y="432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2" name="Text Box 16">
          <a:extLst>
            <a:ext uri="{FF2B5EF4-FFF2-40B4-BE49-F238E27FC236}">
              <a16:creationId xmlns:a16="http://schemas.microsoft.com/office/drawing/2014/main" id="{F99A3129-0EC5-46D5-8ED6-50D6DBE67CA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3" name="Text Box 17">
          <a:extLst>
            <a:ext uri="{FF2B5EF4-FFF2-40B4-BE49-F238E27FC236}">
              <a16:creationId xmlns:a16="http://schemas.microsoft.com/office/drawing/2014/main" id="{B3FD2035-3102-415D-89F3-0912ABD045F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4" name="Text Box 18">
          <a:extLst>
            <a:ext uri="{FF2B5EF4-FFF2-40B4-BE49-F238E27FC236}">
              <a16:creationId xmlns:a16="http://schemas.microsoft.com/office/drawing/2014/main" id="{1AE6EA14-0CD4-4856-BBF4-4D1862BEBC3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1895" name="Text Box 15">
          <a:extLst>
            <a:ext uri="{FF2B5EF4-FFF2-40B4-BE49-F238E27FC236}">
              <a16:creationId xmlns:a16="http://schemas.microsoft.com/office/drawing/2014/main" id="{EB328A3C-4768-47CE-A84A-B3E4A92B04CA}"/>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6" name="Text Box 16">
          <a:extLst>
            <a:ext uri="{FF2B5EF4-FFF2-40B4-BE49-F238E27FC236}">
              <a16:creationId xmlns:a16="http://schemas.microsoft.com/office/drawing/2014/main" id="{62FB7553-34CB-4B12-9DBA-13E3C8EF370A}"/>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7" name="Text Box 17">
          <a:extLst>
            <a:ext uri="{FF2B5EF4-FFF2-40B4-BE49-F238E27FC236}">
              <a16:creationId xmlns:a16="http://schemas.microsoft.com/office/drawing/2014/main" id="{FF117C7F-61CE-40DD-BDAA-DEC6A33C457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8" name="Text Box 18">
          <a:extLst>
            <a:ext uri="{FF2B5EF4-FFF2-40B4-BE49-F238E27FC236}">
              <a16:creationId xmlns:a16="http://schemas.microsoft.com/office/drawing/2014/main" id="{4304B9DB-14AD-4F71-9DF0-A750E541BB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9" name="Text Box 19">
          <a:extLst>
            <a:ext uri="{FF2B5EF4-FFF2-40B4-BE49-F238E27FC236}">
              <a16:creationId xmlns:a16="http://schemas.microsoft.com/office/drawing/2014/main" id="{2226010B-CF62-4667-A9AD-D17FC08F2C0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0" name="Text Box 16">
          <a:extLst>
            <a:ext uri="{FF2B5EF4-FFF2-40B4-BE49-F238E27FC236}">
              <a16:creationId xmlns:a16="http://schemas.microsoft.com/office/drawing/2014/main" id="{503A2290-ED1F-4C9C-AB70-14BA419FA85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1" name="Text Box 17">
          <a:extLst>
            <a:ext uri="{FF2B5EF4-FFF2-40B4-BE49-F238E27FC236}">
              <a16:creationId xmlns:a16="http://schemas.microsoft.com/office/drawing/2014/main" id="{5348B4B9-11FE-43C9-8053-C2C9F29DF50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2" name="Text Box 18">
          <a:extLst>
            <a:ext uri="{FF2B5EF4-FFF2-40B4-BE49-F238E27FC236}">
              <a16:creationId xmlns:a16="http://schemas.microsoft.com/office/drawing/2014/main" id="{34904C66-F047-463C-8683-3260E32FD12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3" name="Text Box 19">
          <a:extLst>
            <a:ext uri="{FF2B5EF4-FFF2-40B4-BE49-F238E27FC236}">
              <a16:creationId xmlns:a16="http://schemas.microsoft.com/office/drawing/2014/main" id="{6EF07EED-0057-47E6-865F-8A7DFE7C517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4" name="Text Box 16">
          <a:extLst>
            <a:ext uri="{FF2B5EF4-FFF2-40B4-BE49-F238E27FC236}">
              <a16:creationId xmlns:a16="http://schemas.microsoft.com/office/drawing/2014/main" id="{6125F84C-6FB1-4645-B81D-DFC9C00F5D2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5" name="Text Box 17">
          <a:extLst>
            <a:ext uri="{FF2B5EF4-FFF2-40B4-BE49-F238E27FC236}">
              <a16:creationId xmlns:a16="http://schemas.microsoft.com/office/drawing/2014/main" id="{D07F22A1-F3C7-47CF-9675-DB11E76C58F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6" name="Text Box 18">
          <a:extLst>
            <a:ext uri="{FF2B5EF4-FFF2-40B4-BE49-F238E27FC236}">
              <a16:creationId xmlns:a16="http://schemas.microsoft.com/office/drawing/2014/main" id="{02DCE048-6325-48EF-9A5F-25E75E31746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7" name="Text Box 19">
          <a:extLst>
            <a:ext uri="{FF2B5EF4-FFF2-40B4-BE49-F238E27FC236}">
              <a16:creationId xmlns:a16="http://schemas.microsoft.com/office/drawing/2014/main" id="{AF13B052-C2CD-4CD4-AB8F-976C5DBCE91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8" name="Text Box 16">
          <a:extLst>
            <a:ext uri="{FF2B5EF4-FFF2-40B4-BE49-F238E27FC236}">
              <a16:creationId xmlns:a16="http://schemas.microsoft.com/office/drawing/2014/main" id="{EC61AB34-E2E1-4D58-826D-72B8A74EAA2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9" name="Text Box 17">
          <a:extLst>
            <a:ext uri="{FF2B5EF4-FFF2-40B4-BE49-F238E27FC236}">
              <a16:creationId xmlns:a16="http://schemas.microsoft.com/office/drawing/2014/main" id="{D48DAAAD-D7E9-4D1D-BD1D-8E039275436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0" name="Text Box 18">
          <a:extLst>
            <a:ext uri="{FF2B5EF4-FFF2-40B4-BE49-F238E27FC236}">
              <a16:creationId xmlns:a16="http://schemas.microsoft.com/office/drawing/2014/main" id="{EE7152DB-F3FE-4D46-9DB0-9170CAB0F9A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1" name="Text Box 19">
          <a:extLst>
            <a:ext uri="{FF2B5EF4-FFF2-40B4-BE49-F238E27FC236}">
              <a16:creationId xmlns:a16="http://schemas.microsoft.com/office/drawing/2014/main" id="{3C73FDD4-C357-40B9-80D2-E7C37980765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2" name="Text Box 16">
          <a:extLst>
            <a:ext uri="{FF2B5EF4-FFF2-40B4-BE49-F238E27FC236}">
              <a16:creationId xmlns:a16="http://schemas.microsoft.com/office/drawing/2014/main" id="{D429A344-1614-4DF1-B245-3FB1CD7C83D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3" name="Text Box 17">
          <a:extLst>
            <a:ext uri="{FF2B5EF4-FFF2-40B4-BE49-F238E27FC236}">
              <a16:creationId xmlns:a16="http://schemas.microsoft.com/office/drawing/2014/main" id="{99497E5A-0DBD-4BD9-A7D4-CE8A2E948C0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4" name="Text Box 18">
          <a:extLst>
            <a:ext uri="{FF2B5EF4-FFF2-40B4-BE49-F238E27FC236}">
              <a16:creationId xmlns:a16="http://schemas.microsoft.com/office/drawing/2014/main" id="{D71321CC-2E1F-4020-A209-3286B4728892}"/>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5" name="Text Box 19">
          <a:extLst>
            <a:ext uri="{FF2B5EF4-FFF2-40B4-BE49-F238E27FC236}">
              <a16:creationId xmlns:a16="http://schemas.microsoft.com/office/drawing/2014/main" id="{D99636DC-1029-4AFC-84B1-2721287BF19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16" name="Text Box 15">
          <a:extLst>
            <a:ext uri="{FF2B5EF4-FFF2-40B4-BE49-F238E27FC236}">
              <a16:creationId xmlns:a16="http://schemas.microsoft.com/office/drawing/2014/main" id="{DA78FB57-AFED-4EE7-BEF4-B707D118EEDC}"/>
            </a:ext>
          </a:extLst>
        </xdr:cNvPr>
        <xdr:cNvSpPr txBox="1">
          <a:spLocks noChangeArrowheads="1"/>
        </xdr:cNvSpPr>
      </xdr:nvSpPr>
      <xdr:spPr bwMode="auto">
        <a:xfrm>
          <a:off x="4743450" y="454818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7" name="Text Box 16">
          <a:extLst>
            <a:ext uri="{FF2B5EF4-FFF2-40B4-BE49-F238E27FC236}">
              <a16:creationId xmlns:a16="http://schemas.microsoft.com/office/drawing/2014/main" id="{EE4E39B0-39F8-42A0-9540-37F5B8EB1788}"/>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8" name="Text Box 17">
          <a:extLst>
            <a:ext uri="{FF2B5EF4-FFF2-40B4-BE49-F238E27FC236}">
              <a16:creationId xmlns:a16="http://schemas.microsoft.com/office/drawing/2014/main" id="{D5C1D601-FA56-40B9-8D57-E92FC96539A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9" name="Text Box 18">
          <a:extLst>
            <a:ext uri="{FF2B5EF4-FFF2-40B4-BE49-F238E27FC236}">
              <a16:creationId xmlns:a16="http://schemas.microsoft.com/office/drawing/2014/main" id="{2CFA1CB8-F216-4C6F-9BDE-6677125312D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20" name="Text Box 19">
          <a:extLst>
            <a:ext uri="{FF2B5EF4-FFF2-40B4-BE49-F238E27FC236}">
              <a16:creationId xmlns:a16="http://schemas.microsoft.com/office/drawing/2014/main" id="{292EBCE3-F87F-4AB6-9660-660B4ABC83A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107</xdr:row>
      <xdr:rowOff>504825</xdr:rowOff>
    </xdr:from>
    <xdr:ext cx="95250" cy="442269"/>
    <xdr:sp macro="" textlink="">
      <xdr:nvSpPr>
        <xdr:cNvPr id="1921" name="Text Box 15">
          <a:extLst>
            <a:ext uri="{FF2B5EF4-FFF2-40B4-BE49-F238E27FC236}">
              <a16:creationId xmlns:a16="http://schemas.microsoft.com/office/drawing/2014/main" id="{87B69A0E-4EF4-4EB0-96FE-006B22777890}"/>
            </a:ext>
          </a:extLst>
        </xdr:cNvPr>
        <xdr:cNvSpPr txBox="1">
          <a:spLocks noChangeArrowheads="1"/>
        </xdr:cNvSpPr>
      </xdr:nvSpPr>
      <xdr:spPr bwMode="auto">
        <a:xfrm>
          <a:off x="14363700" y="45481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2" name="Text Box 16">
          <a:extLst>
            <a:ext uri="{FF2B5EF4-FFF2-40B4-BE49-F238E27FC236}">
              <a16:creationId xmlns:a16="http://schemas.microsoft.com/office/drawing/2014/main" id="{772DD5D1-3386-473E-9430-39FFFB6BA6CC}"/>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3" name="Text Box 17">
          <a:extLst>
            <a:ext uri="{FF2B5EF4-FFF2-40B4-BE49-F238E27FC236}">
              <a16:creationId xmlns:a16="http://schemas.microsoft.com/office/drawing/2014/main" id="{F5761966-D920-4632-B4A7-EB933387348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4" name="Text Box 18">
          <a:extLst>
            <a:ext uri="{FF2B5EF4-FFF2-40B4-BE49-F238E27FC236}">
              <a16:creationId xmlns:a16="http://schemas.microsoft.com/office/drawing/2014/main" id="{9FE45F99-0473-451F-B586-E2EBE01499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5" name="Text Box 16">
          <a:extLst>
            <a:ext uri="{FF2B5EF4-FFF2-40B4-BE49-F238E27FC236}">
              <a16:creationId xmlns:a16="http://schemas.microsoft.com/office/drawing/2014/main" id="{A5210F59-2B93-4835-9F45-F5339B88F2E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6" name="Text Box 17">
          <a:extLst>
            <a:ext uri="{FF2B5EF4-FFF2-40B4-BE49-F238E27FC236}">
              <a16:creationId xmlns:a16="http://schemas.microsoft.com/office/drawing/2014/main" id="{271DF02D-7AAA-4FAA-9A1F-F0D249FE69F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7" name="Text Box 18">
          <a:extLst>
            <a:ext uri="{FF2B5EF4-FFF2-40B4-BE49-F238E27FC236}">
              <a16:creationId xmlns:a16="http://schemas.microsoft.com/office/drawing/2014/main" id="{4A91183C-7E0B-46F7-BFE2-B1B2BD82C98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8" name="Text Box 19">
          <a:extLst>
            <a:ext uri="{FF2B5EF4-FFF2-40B4-BE49-F238E27FC236}">
              <a16:creationId xmlns:a16="http://schemas.microsoft.com/office/drawing/2014/main" id="{BA25F0E7-945E-454A-942D-75B51CD62F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9" name="Text Box 16">
          <a:extLst>
            <a:ext uri="{FF2B5EF4-FFF2-40B4-BE49-F238E27FC236}">
              <a16:creationId xmlns:a16="http://schemas.microsoft.com/office/drawing/2014/main" id="{4B33EB35-E0D0-4A6E-9FF3-FC1584EC85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0" name="Text Box 17">
          <a:extLst>
            <a:ext uri="{FF2B5EF4-FFF2-40B4-BE49-F238E27FC236}">
              <a16:creationId xmlns:a16="http://schemas.microsoft.com/office/drawing/2014/main" id="{26C11A43-45DD-42E7-9AAA-28E0A974933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1" name="Text Box 18">
          <a:extLst>
            <a:ext uri="{FF2B5EF4-FFF2-40B4-BE49-F238E27FC236}">
              <a16:creationId xmlns:a16="http://schemas.microsoft.com/office/drawing/2014/main" id="{04A9A7AC-4CE5-4E5A-86D3-404DBF5D00B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2" name="Text Box 19">
          <a:extLst>
            <a:ext uri="{FF2B5EF4-FFF2-40B4-BE49-F238E27FC236}">
              <a16:creationId xmlns:a16="http://schemas.microsoft.com/office/drawing/2014/main" id="{E171B3E1-9CC5-4EA1-8CFF-9A582B7D2C7D}"/>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33" name="Text Box 15">
          <a:extLst>
            <a:ext uri="{FF2B5EF4-FFF2-40B4-BE49-F238E27FC236}">
              <a16:creationId xmlns:a16="http://schemas.microsoft.com/office/drawing/2014/main" id="{1F75A234-48ED-40E0-A3E8-6735067451B0}"/>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1934" name="Text Box 15">
          <a:extLst>
            <a:ext uri="{FF2B5EF4-FFF2-40B4-BE49-F238E27FC236}">
              <a16:creationId xmlns:a16="http://schemas.microsoft.com/office/drawing/2014/main" id="{3CA7DAEC-C6D8-41B1-9DE7-2C574A33ACF5}"/>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35" name="Text Box 15">
          <a:extLst>
            <a:ext uri="{FF2B5EF4-FFF2-40B4-BE49-F238E27FC236}">
              <a16:creationId xmlns:a16="http://schemas.microsoft.com/office/drawing/2014/main" id="{33E8263D-2355-45AA-9D3F-ED729E29CFBC}"/>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36" name="Text Box 15">
          <a:extLst>
            <a:ext uri="{FF2B5EF4-FFF2-40B4-BE49-F238E27FC236}">
              <a16:creationId xmlns:a16="http://schemas.microsoft.com/office/drawing/2014/main" id="{DD00DAA3-8466-4A19-8316-057E4CBC535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37" name="Text Box 15">
          <a:extLst>
            <a:ext uri="{FF2B5EF4-FFF2-40B4-BE49-F238E27FC236}">
              <a16:creationId xmlns:a16="http://schemas.microsoft.com/office/drawing/2014/main" id="{B5FCFABF-7CFD-43EA-A76A-BD0328D4C474}"/>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1938" name="Text Box 15">
          <a:extLst>
            <a:ext uri="{FF2B5EF4-FFF2-40B4-BE49-F238E27FC236}">
              <a16:creationId xmlns:a16="http://schemas.microsoft.com/office/drawing/2014/main" id="{C76E8D11-716E-4C31-8C30-B1957D622583}"/>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39" name="Text Box 16">
          <a:extLst>
            <a:ext uri="{FF2B5EF4-FFF2-40B4-BE49-F238E27FC236}">
              <a16:creationId xmlns:a16="http://schemas.microsoft.com/office/drawing/2014/main" id="{641734D2-1756-4196-9BE0-5569181F740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0" name="Text Box 17">
          <a:extLst>
            <a:ext uri="{FF2B5EF4-FFF2-40B4-BE49-F238E27FC236}">
              <a16:creationId xmlns:a16="http://schemas.microsoft.com/office/drawing/2014/main" id="{20FE68C4-3F3F-438C-9A80-98569D7C79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1" name="Text Box 18">
          <a:extLst>
            <a:ext uri="{FF2B5EF4-FFF2-40B4-BE49-F238E27FC236}">
              <a16:creationId xmlns:a16="http://schemas.microsoft.com/office/drawing/2014/main" id="{F04A8E0E-6866-4A6A-B63B-7260B1C2853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2" name="Text Box 19">
          <a:extLst>
            <a:ext uri="{FF2B5EF4-FFF2-40B4-BE49-F238E27FC236}">
              <a16:creationId xmlns:a16="http://schemas.microsoft.com/office/drawing/2014/main" id="{7F0D25AE-B72B-4521-9BEE-275A12900CC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3" name="Text Box 16">
          <a:extLst>
            <a:ext uri="{FF2B5EF4-FFF2-40B4-BE49-F238E27FC236}">
              <a16:creationId xmlns:a16="http://schemas.microsoft.com/office/drawing/2014/main" id="{DA9AF137-113B-45A1-8BE4-FD405AF0248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4" name="Text Box 17">
          <a:extLst>
            <a:ext uri="{FF2B5EF4-FFF2-40B4-BE49-F238E27FC236}">
              <a16:creationId xmlns:a16="http://schemas.microsoft.com/office/drawing/2014/main" id="{B14A2F40-04E2-4BE9-A61C-06DEF11C15E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5" name="Text Box 18">
          <a:extLst>
            <a:ext uri="{FF2B5EF4-FFF2-40B4-BE49-F238E27FC236}">
              <a16:creationId xmlns:a16="http://schemas.microsoft.com/office/drawing/2014/main" id="{BDE727BA-0E8D-4899-A40D-EC28A6BD77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6" name="Text Box 19">
          <a:extLst>
            <a:ext uri="{FF2B5EF4-FFF2-40B4-BE49-F238E27FC236}">
              <a16:creationId xmlns:a16="http://schemas.microsoft.com/office/drawing/2014/main" id="{5CC936BE-E940-4483-86C0-3BEA6197EA4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7" name="Text Box 16">
          <a:extLst>
            <a:ext uri="{FF2B5EF4-FFF2-40B4-BE49-F238E27FC236}">
              <a16:creationId xmlns:a16="http://schemas.microsoft.com/office/drawing/2014/main" id="{1D4176B5-A5B0-482F-BB75-B788DBD2BA3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8" name="Text Box 17">
          <a:extLst>
            <a:ext uri="{FF2B5EF4-FFF2-40B4-BE49-F238E27FC236}">
              <a16:creationId xmlns:a16="http://schemas.microsoft.com/office/drawing/2014/main" id="{C16E2926-1FC4-4EE3-9052-A7CBC59003F9}"/>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9" name="Text Box 18">
          <a:extLst>
            <a:ext uri="{FF2B5EF4-FFF2-40B4-BE49-F238E27FC236}">
              <a16:creationId xmlns:a16="http://schemas.microsoft.com/office/drawing/2014/main" id="{DD85C8B9-6974-4598-84A6-68181D5DC28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50" name="Text Box 19">
          <a:extLst>
            <a:ext uri="{FF2B5EF4-FFF2-40B4-BE49-F238E27FC236}">
              <a16:creationId xmlns:a16="http://schemas.microsoft.com/office/drawing/2014/main" id="{A1437716-338E-4E6C-B2FE-4DA14497590B}"/>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1" name="Text Box 16">
          <a:extLst>
            <a:ext uri="{FF2B5EF4-FFF2-40B4-BE49-F238E27FC236}">
              <a16:creationId xmlns:a16="http://schemas.microsoft.com/office/drawing/2014/main" id="{3F553F00-BE5A-4937-B47C-FE98E72E657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2" name="Text Box 17">
          <a:extLst>
            <a:ext uri="{FF2B5EF4-FFF2-40B4-BE49-F238E27FC236}">
              <a16:creationId xmlns:a16="http://schemas.microsoft.com/office/drawing/2014/main" id="{E0585AA6-504B-476C-A214-C9A9FBA8EB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3" name="Text Box 18">
          <a:extLst>
            <a:ext uri="{FF2B5EF4-FFF2-40B4-BE49-F238E27FC236}">
              <a16:creationId xmlns:a16="http://schemas.microsoft.com/office/drawing/2014/main" id="{BAE9DD64-09B0-4CD8-8598-C7E4DF95245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4" name="Text Box 19">
          <a:extLst>
            <a:ext uri="{FF2B5EF4-FFF2-40B4-BE49-F238E27FC236}">
              <a16:creationId xmlns:a16="http://schemas.microsoft.com/office/drawing/2014/main" id="{2F881628-7706-452F-887E-7D9384EEBF2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5" name="Text Box 16">
          <a:extLst>
            <a:ext uri="{FF2B5EF4-FFF2-40B4-BE49-F238E27FC236}">
              <a16:creationId xmlns:a16="http://schemas.microsoft.com/office/drawing/2014/main" id="{59DC39DC-880E-4DAF-A7C7-663BE05BD82E}"/>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6" name="Text Box 17">
          <a:extLst>
            <a:ext uri="{FF2B5EF4-FFF2-40B4-BE49-F238E27FC236}">
              <a16:creationId xmlns:a16="http://schemas.microsoft.com/office/drawing/2014/main" id="{7F7B8A8C-780D-43BF-99EC-BE0B13FD6B3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7" name="Text Box 18">
          <a:extLst>
            <a:ext uri="{FF2B5EF4-FFF2-40B4-BE49-F238E27FC236}">
              <a16:creationId xmlns:a16="http://schemas.microsoft.com/office/drawing/2014/main" id="{21F0353F-7E37-485F-BD94-E5FF9765C3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8" name="Text Box 16">
          <a:extLst>
            <a:ext uri="{FF2B5EF4-FFF2-40B4-BE49-F238E27FC236}">
              <a16:creationId xmlns:a16="http://schemas.microsoft.com/office/drawing/2014/main" id="{1AF1962C-2F7B-47DE-B720-340B5D9698C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9" name="Text Box 17">
          <a:extLst>
            <a:ext uri="{FF2B5EF4-FFF2-40B4-BE49-F238E27FC236}">
              <a16:creationId xmlns:a16="http://schemas.microsoft.com/office/drawing/2014/main" id="{9BC7C9FF-7B61-4743-AEA5-7379A0E60BD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0" name="Text Box 18">
          <a:extLst>
            <a:ext uri="{FF2B5EF4-FFF2-40B4-BE49-F238E27FC236}">
              <a16:creationId xmlns:a16="http://schemas.microsoft.com/office/drawing/2014/main" id="{DB1A30E2-15DB-435D-AE48-7E54769E1406}"/>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1" name="Text Box 19">
          <a:extLst>
            <a:ext uri="{FF2B5EF4-FFF2-40B4-BE49-F238E27FC236}">
              <a16:creationId xmlns:a16="http://schemas.microsoft.com/office/drawing/2014/main" id="{1780F603-71C1-4296-9551-0DF20362BC7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2" name="Text Box 16">
          <a:extLst>
            <a:ext uri="{FF2B5EF4-FFF2-40B4-BE49-F238E27FC236}">
              <a16:creationId xmlns:a16="http://schemas.microsoft.com/office/drawing/2014/main" id="{110F735F-7AB1-4BAD-B0EC-FC975BC600C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3" name="Text Box 17">
          <a:extLst>
            <a:ext uri="{FF2B5EF4-FFF2-40B4-BE49-F238E27FC236}">
              <a16:creationId xmlns:a16="http://schemas.microsoft.com/office/drawing/2014/main" id="{B963B4E1-F165-47DF-BBF8-806B7DA629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4" name="Text Box 18">
          <a:extLst>
            <a:ext uri="{FF2B5EF4-FFF2-40B4-BE49-F238E27FC236}">
              <a16:creationId xmlns:a16="http://schemas.microsoft.com/office/drawing/2014/main" id="{46952B31-949C-476D-BBD8-B0B3D07C636A}"/>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5" name="Text Box 19">
          <a:extLst>
            <a:ext uri="{FF2B5EF4-FFF2-40B4-BE49-F238E27FC236}">
              <a16:creationId xmlns:a16="http://schemas.microsoft.com/office/drawing/2014/main" id="{EAE99E75-A207-4E41-98EB-F73FCF08525D}"/>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6" name="Text Box 16">
          <a:extLst>
            <a:ext uri="{FF2B5EF4-FFF2-40B4-BE49-F238E27FC236}">
              <a16:creationId xmlns:a16="http://schemas.microsoft.com/office/drawing/2014/main" id="{77FB0631-CE08-4763-996C-53292E171EB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7" name="Text Box 17">
          <a:extLst>
            <a:ext uri="{FF2B5EF4-FFF2-40B4-BE49-F238E27FC236}">
              <a16:creationId xmlns:a16="http://schemas.microsoft.com/office/drawing/2014/main" id="{B5BBDCFB-76F0-4339-AC8D-308CC756731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8" name="Text Box 18">
          <a:extLst>
            <a:ext uri="{FF2B5EF4-FFF2-40B4-BE49-F238E27FC236}">
              <a16:creationId xmlns:a16="http://schemas.microsoft.com/office/drawing/2014/main" id="{206348B0-FA67-4B7E-8599-404BFD70B0D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9" name="Text Box 19">
          <a:extLst>
            <a:ext uri="{FF2B5EF4-FFF2-40B4-BE49-F238E27FC236}">
              <a16:creationId xmlns:a16="http://schemas.microsoft.com/office/drawing/2014/main" id="{A2237FC9-44D5-4B55-913E-DF76177F398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1970" name="Text Box 15">
          <a:extLst>
            <a:ext uri="{FF2B5EF4-FFF2-40B4-BE49-F238E27FC236}">
              <a16:creationId xmlns:a16="http://schemas.microsoft.com/office/drawing/2014/main" id="{CFF5681F-B961-4CE4-A333-3AF8A08F3038}"/>
            </a:ext>
          </a:extLst>
        </xdr:cNvPr>
        <xdr:cNvSpPr txBox="1">
          <a:spLocks noChangeArrowheads="1"/>
        </xdr:cNvSpPr>
      </xdr:nvSpPr>
      <xdr:spPr bwMode="auto">
        <a:xfrm>
          <a:off x="4743450" y="503110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1" name="Text Box 16">
          <a:extLst>
            <a:ext uri="{FF2B5EF4-FFF2-40B4-BE49-F238E27FC236}">
              <a16:creationId xmlns:a16="http://schemas.microsoft.com/office/drawing/2014/main" id="{C5C31054-18DA-476C-A4F2-78EDE4CA34B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2" name="Text Box 17">
          <a:extLst>
            <a:ext uri="{FF2B5EF4-FFF2-40B4-BE49-F238E27FC236}">
              <a16:creationId xmlns:a16="http://schemas.microsoft.com/office/drawing/2014/main" id="{3D603925-2615-45CC-BD8F-A13D657FEC8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3" name="Text Box 18">
          <a:extLst>
            <a:ext uri="{FF2B5EF4-FFF2-40B4-BE49-F238E27FC236}">
              <a16:creationId xmlns:a16="http://schemas.microsoft.com/office/drawing/2014/main" id="{E292F36C-B01C-43A5-986E-66B5992F469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4" name="Text Box 19">
          <a:extLst>
            <a:ext uri="{FF2B5EF4-FFF2-40B4-BE49-F238E27FC236}">
              <a16:creationId xmlns:a16="http://schemas.microsoft.com/office/drawing/2014/main" id="{838583CB-47BE-4029-ACA0-59A025BDEBC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1975" name="Text Box 15">
          <a:extLst>
            <a:ext uri="{FF2B5EF4-FFF2-40B4-BE49-F238E27FC236}">
              <a16:creationId xmlns:a16="http://schemas.microsoft.com/office/drawing/2014/main" id="{DCD6CC8F-F32C-4E20-ADAF-09A5447FE2EA}"/>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6" name="Text Box 16">
          <a:extLst>
            <a:ext uri="{FF2B5EF4-FFF2-40B4-BE49-F238E27FC236}">
              <a16:creationId xmlns:a16="http://schemas.microsoft.com/office/drawing/2014/main" id="{22011CB5-C133-4995-82D7-595F177C7E8C}"/>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7" name="Text Box 17">
          <a:extLst>
            <a:ext uri="{FF2B5EF4-FFF2-40B4-BE49-F238E27FC236}">
              <a16:creationId xmlns:a16="http://schemas.microsoft.com/office/drawing/2014/main" id="{6B6DB837-E721-486B-865C-FB679936DDA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8" name="Text Box 18">
          <a:extLst>
            <a:ext uri="{FF2B5EF4-FFF2-40B4-BE49-F238E27FC236}">
              <a16:creationId xmlns:a16="http://schemas.microsoft.com/office/drawing/2014/main" id="{E086FF61-4846-4570-8A4B-69835C0B813B}"/>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9" name="Text Box 19">
          <a:extLst>
            <a:ext uri="{FF2B5EF4-FFF2-40B4-BE49-F238E27FC236}">
              <a16:creationId xmlns:a16="http://schemas.microsoft.com/office/drawing/2014/main" id="{260D8151-1A28-4A64-B2F0-94E4CCFE87E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1980" name="Text Box 15">
          <a:extLst>
            <a:ext uri="{FF2B5EF4-FFF2-40B4-BE49-F238E27FC236}">
              <a16:creationId xmlns:a16="http://schemas.microsoft.com/office/drawing/2014/main" id="{389D1C45-E47B-4A8E-BFD7-C181FD0B8E4A}"/>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1981" name="Text Box 15">
          <a:extLst>
            <a:ext uri="{FF2B5EF4-FFF2-40B4-BE49-F238E27FC236}">
              <a16:creationId xmlns:a16="http://schemas.microsoft.com/office/drawing/2014/main" id="{CB6788DD-E0BE-4041-A710-843BF5E1EB29}"/>
            </a:ext>
          </a:extLst>
        </xdr:cNvPr>
        <xdr:cNvSpPr txBox="1">
          <a:spLocks noChangeArrowheads="1"/>
        </xdr:cNvSpPr>
      </xdr:nvSpPr>
      <xdr:spPr bwMode="auto">
        <a:xfrm>
          <a:off x="4743450" y="49939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2" name="Text Box 16">
          <a:extLst>
            <a:ext uri="{FF2B5EF4-FFF2-40B4-BE49-F238E27FC236}">
              <a16:creationId xmlns:a16="http://schemas.microsoft.com/office/drawing/2014/main" id="{D86A969B-A632-49D8-BC47-F8A596B25DA3}"/>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3" name="Text Box 17">
          <a:extLst>
            <a:ext uri="{FF2B5EF4-FFF2-40B4-BE49-F238E27FC236}">
              <a16:creationId xmlns:a16="http://schemas.microsoft.com/office/drawing/2014/main" id="{B39E4A69-412B-4043-95D9-F6356BD490B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4" name="Text Box 18">
          <a:extLst>
            <a:ext uri="{FF2B5EF4-FFF2-40B4-BE49-F238E27FC236}">
              <a16:creationId xmlns:a16="http://schemas.microsoft.com/office/drawing/2014/main" id="{6BA8F659-46BF-409B-9631-90FB967B50F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5" name="Text Box 19">
          <a:extLst>
            <a:ext uri="{FF2B5EF4-FFF2-40B4-BE49-F238E27FC236}">
              <a16:creationId xmlns:a16="http://schemas.microsoft.com/office/drawing/2014/main" id="{E2C16218-5F21-437A-A8D2-0DE68647FDA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1986" name="Text Box 15">
          <a:extLst>
            <a:ext uri="{FF2B5EF4-FFF2-40B4-BE49-F238E27FC236}">
              <a16:creationId xmlns:a16="http://schemas.microsoft.com/office/drawing/2014/main" id="{DDE030C0-B4CA-4E56-BED2-37CC6EF7D35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1987" name="Text Box 15">
          <a:extLst>
            <a:ext uri="{FF2B5EF4-FFF2-40B4-BE49-F238E27FC236}">
              <a16:creationId xmlns:a16="http://schemas.microsoft.com/office/drawing/2014/main" id="{B69DFB39-A79B-4417-B435-400806F685EC}"/>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119</xdr:row>
      <xdr:rowOff>504825</xdr:rowOff>
    </xdr:from>
    <xdr:ext cx="95250" cy="442269"/>
    <xdr:sp macro="" textlink="">
      <xdr:nvSpPr>
        <xdr:cNvPr id="1988" name="Text Box 15">
          <a:extLst>
            <a:ext uri="{FF2B5EF4-FFF2-40B4-BE49-F238E27FC236}">
              <a16:creationId xmlns:a16="http://schemas.microsoft.com/office/drawing/2014/main" id="{3885053D-8EDE-4A59-9844-02F18476A3D8}"/>
            </a:ext>
          </a:extLst>
        </xdr:cNvPr>
        <xdr:cNvSpPr txBox="1">
          <a:spLocks noChangeArrowheads="1"/>
        </xdr:cNvSpPr>
      </xdr:nvSpPr>
      <xdr:spPr bwMode="auto">
        <a:xfrm>
          <a:off x="14363700" y="49939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89" name="Text Box 16">
          <a:extLst>
            <a:ext uri="{FF2B5EF4-FFF2-40B4-BE49-F238E27FC236}">
              <a16:creationId xmlns:a16="http://schemas.microsoft.com/office/drawing/2014/main" id="{C213E242-A55B-4225-AFAA-A6D958E0423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0" name="Text Box 17">
          <a:extLst>
            <a:ext uri="{FF2B5EF4-FFF2-40B4-BE49-F238E27FC236}">
              <a16:creationId xmlns:a16="http://schemas.microsoft.com/office/drawing/2014/main" id="{FCF8E21E-5A41-40CE-B887-8C6FE5C8C88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1" name="Text Box 18">
          <a:extLst>
            <a:ext uri="{FF2B5EF4-FFF2-40B4-BE49-F238E27FC236}">
              <a16:creationId xmlns:a16="http://schemas.microsoft.com/office/drawing/2014/main" id="{D9D1C106-97C3-407C-8867-7D47D429B662}"/>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1992" name="Text Box 15">
          <a:extLst>
            <a:ext uri="{FF2B5EF4-FFF2-40B4-BE49-F238E27FC236}">
              <a16:creationId xmlns:a16="http://schemas.microsoft.com/office/drawing/2014/main" id="{D61FDDF0-1F07-41A5-A378-32223A76CE71}"/>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3" name="Text Box 16">
          <a:extLst>
            <a:ext uri="{FF2B5EF4-FFF2-40B4-BE49-F238E27FC236}">
              <a16:creationId xmlns:a16="http://schemas.microsoft.com/office/drawing/2014/main" id="{E9C714D8-C9E0-4793-938E-AE61F240EAB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4" name="Text Box 17">
          <a:extLst>
            <a:ext uri="{FF2B5EF4-FFF2-40B4-BE49-F238E27FC236}">
              <a16:creationId xmlns:a16="http://schemas.microsoft.com/office/drawing/2014/main" id="{B65899F0-AAF5-4881-B327-796C4857FBD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5" name="Text Box 18">
          <a:extLst>
            <a:ext uri="{FF2B5EF4-FFF2-40B4-BE49-F238E27FC236}">
              <a16:creationId xmlns:a16="http://schemas.microsoft.com/office/drawing/2014/main" id="{DDD9D004-9983-4054-B600-1DCBB03BCFBE}"/>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6" name="Text Box 19">
          <a:extLst>
            <a:ext uri="{FF2B5EF4-FFF2-40B4-BE49-F238E27FC236}">
              <a16:creationId xmlns:a16="http://schemas.microsoft.com/office/drawing/2014/main" id="{BCB79BEC-7FAF-4710-B05D-2AAA5C226FD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7" name="Text Box 16">
          <a:extLst>
            <a:ext uri="{FF2B5EF4-FFF2-40B4-BE49-F238E27FC236}">
              <a16:creationId xmlns:a16="http://schemas.microsoft.com/office/drawing/2014/main" id="{A024DBD8-149D-4C04-923A-F7B0B6A49E91}"/>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8" name="Text Box 17">
          <a:extLst>
            <a:ext uri="{FF2B5EF4-FFF2-40B4-BE49-F238E27FC236}">
              <a16:creationId xmlns:a16="http://schemas.microsoft.com/office/drawing/2014/main" id="{7B60C9F0-C72C-4BE6-A044-7D4105726E4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9" name="Text Box 18">
          <a:extLst>
            <a:ext uri="{FF2B5EF4-FFF2-40B4-BE49-F238E27FC236}">
              <a16:creationId xmlns:a16="http://schemas.microsoft.com/office/drawing/2014/main" id="{6E6887E4-D4DC-4492-B330-AE9DC806B75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00" name="Text Box 19">
          <a:extLst>
            <a:ext uri="{FF2B5EF4-FFF2-40B4-BE49-F238E27FC236}">
              <a16:creationId xmlns:a16="http://schemas.microsoft.com/office/drawing/2014/main" id="{AD2505A7-BC60-4E4C-AA3D-13BEE423C8FF}"/>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1" name="Text Box 16">
          <a:extLst>
            <a:ext uri="{FF2B5EF4-FFF2-40B4-BE49-F238E27FC236}">
              <a16:creationId xmlns:a16="http://schemas.microsoft.com/office/drawing/2014/main" id="{ECD2BEE5-FDD4-4D71-9AD0-779AE182BED4}"/>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2" name="Text Box 17">
          <a:extLst>
            <a:ext uri="{FF2B5EF4-FFF2-40B4-BE49-F238E27FC236}">
              <a16:creationId xmlns:a16="http://schemas.microsoft.com/office/drawing/2014/main" id="{AA52F757-6393-4D52-B3D6-04E3358D9F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3" name="Text Box 18">
          <a:extLst>
            <a:ext uri="{FF2B5EF4-FFF2-40B4-BE49-F238E27FC236}">
              <a16:creationId xmlns:a16="http://schemas.microsoft.com/office/drawing/2014/main" id="{89C34799-D13F-401D-848C-3AB325C383A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4" name="Text Box 19">
          <a:extLst>
            <a:ext uri="{FF2B5EF4-FFF2-40B4-BE49-F238E27FC236}">
              <a16:creationId xmlns:a16="http://schemas.microsoft.com/office/drawing/2014/main" id="{8DEF041D-8A0B-4161-B0B1-ADC049CDB7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5" name="Text Box 16">
          <a:extLst>
            <a:ext uri="{FF2B5EF4-FFF2-40B4-BE49-F238E27FC236}">
              <a16:creationId xmlns:a16="http://schemas.microsoft.com/office/drawing/2014/main" id="{EE53BE57-01F4-46FA-A4E5-8C1B399281E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6" name="Text Box 17">
          <a:extLst>
            <a:ext uri="{FF2B5EF4-FFF2-40B4-BE49-F238E27FC236}">
              <a16:creationId xmlns:a16="http://schemas.microsoft.com/office/drawing/2014/main" id="{02D60FC6-75C7-4EE5-A26C-53E0EB1EC68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7" name="Text Box 18">
          <a:extLst>
            <a:ext uri="{FF2B5EF4-FFF2-40B4-BE49-F238E27FC236}">
              <a16:creationId xmlns:a16="http://schemas.microsoft.com/office/drawing/2014/main" id="{3981D5C2-06DC-4C06-B1D1-E74C18F75A5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8" name="Text Box 19">
          <a:extLst>
            <a:ext uri="{FF2B5EF4-FFF2-40B4-BE49-F238E27FC236}">
              <a16:creationId xmlns:a16="http://schemas.microsoft.com/office/drawing/2014/main" id="{AC03C44B-9F29-45BE-8B7D-1C177A33AD5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09" name="Text Box 16">
          <a:extLst>
            <a:ext uri="{FF2B5EF4-FFF2-40B4-BE49-F238E27FC236}">
              <a16:creationId xmlns:a16="http://schemas.microsoft.com/office/drawing/2014/main" id="{000128BD-330D-499E-80C7-22F2C442716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0" name="Text Box 17">
          <a:extLst>
            <a:ext uri="{FF2B5EF4-FFF2-40B4-BE49-F238E27FC236}">
              <a16:creationId xmlns:a16="http://schemas.microsoft.com/office/drawing/2014/main" id="{8EA4AC64-164A-4A57-90EB-35946A50A6C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1" name="Text Box 18">
          <a:extLst>
            <a:ext uri="{FF2B5EF4-FFF2-40B4-BE49-F238E27FC236}">
              <a16:creationId xmlns:a16="http://schemas.microsoft.com/office/drawing/2014/main" id="{9178DE16-7F9E-47CA-8AF6-6CCEEDF55E5C}"/>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2" name="Text Box 19">
          <a:extLst>
            <a:ext uri="{FF2B5EF4-FFF2-40B4-BE49-F238E27FC236}">
              <a16:creationId xmlns:a16="http://schemas.microsoft.com/office/drawing/2014/main" id="{B6D38BD1-B146-4549-9314-F0D6FCB4E02D}"/>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3" name="Text Box 16">
          <a:extLst>
            <a:ext uri="{FF2B5EF4-FFF2-40B4-BE49-F238E27FC236}">
              <a16:creationId xmlns:a16="http://schemas.microsoft.com/office/drawing/2014/main" id="{A4A26EAD-D19C-4E09-BE75-4A0A8498A672}"/>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4" name="Text Box 17">
          <a:extLst>
            <a:ext uri="{FF2B5EF4-FFF2-40B4-BE49-F238E27FC236}">
              <a16:creationId xmlns:a16="http://schemas.microsoft.com/office/drawing/2014/main" id="{D9ED973D-C1E0-4FFD-BBF1-F9C59875B7C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5" name="Text Box 18">
          <a:extLst>
            <a:ext uri="{FF2B5EF4-FFF2-40B4-BE49-F238E27FC236}">
              <a16:creationId xmlns:a16="http://schemas.microsoft.com/office/drawing/2014/main" id="{73106C45-61DA-4915-92C7-A1D187DEEC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6" name="Text Box 19">
          <a:extLst>
            <a:ext uri="{FF2B5EF4-FFF2-40B4-BE49-F238E27FC236}">
              <a16:creationId xmlns:a16="http://schemas.microsoft.com/office/drawing/2014/main" id="{9FE1C8EE-D361-415C-91B2-37A2714B0C3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7" name="Text Box 16">
          <a:extLst>
            <a:ext uri="{FF2B5EF4-FFF2-40B4-BE49-F238E27FC236}">
              <a16:creationId xmlns:a16="http://schemas.microsoft.com/office/drawing/2014/main" id="{98B16CFA-9329-4AEE-87A9-5121D7E5847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8" name="Text Box 17">
          <a:extLst>
            <a:ext uri="{FF2B5EF4-FFF2-40B4-BE49-F238E27FC236}">
              <a16:creationId xmlns:a16="http://schemas.microsoft.com/office/drawing/2014/main" id="{524677F7-9A8D-474C-BFFE-BDD983907B14}"/>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9" name="Text Box 18">
          <a:extLst>
            <a:ext uri="{FF2B5EF4-FFF2-40B4-BE49-F238E27FC236}">
              <a16:creationId xmlns:a16="http://schemas.microsoft.com/office/drawing/2014/main" id="{A27A45FB-8883-480F-8488-60D7746EC6C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0" name="Text Box 16">
          <a:extLst>
            <a:ext uri="{FF2B5EF4-FFF2-40B4-BE49-F238E27FC236}">
              <a16:creationId xmlns:a16="http://schemas.microsoft.com/office/drawing/2014/main" id="{9F0B3634-2E63-43AF-940F-6D6F086A38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1" name="Text Box 17">
          <a:extLst>
            <a:ext uri="{FF2B5EF4-FFF2-40B4-BE49-F238E27FC236}">
              <a16:creationId xmlns:a16="http://schemas.microsoft.com/office/drawing/2014/main" id="{84D18078-30A5-419C-9817-44AEC3A90055}"/>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2" name="Text Box 18">
          <a:extLst>
            <a:ext uri="{FF2B5EF4-FFF2-40B4-BE49-F238E27FC236}">
              <a16:creationId xmlns:a16="http://schemas.microsoft.com/office/drawing/2014/main" id="{D032703C-8EEB-425E-9ECC-C34D23E4676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3" name="Text Box 19">
          <a:extLst>
            <a:ext uri="{FF2B5EF4-FFF2-40B4-BE49-F238E27FC236}">
              <a16:creationId xmlns:a16="http://schemas.microsoft.com/office/drawing/2014/main" id="{C91B2AC6-1061-470C-8D33-27C564928FA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4" name="Text Box 16">
          <a:extLst>
            <a:ext uri="{FF2B5EF4-FFF2-40B4-BE49-F238E27FC236}">
              <a16:creationId xmlns:a16="http://schemas.microsoft.com/office/drawing/2014/main" id="{B1661785-64D2-4242-A97F-DA4319548D3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5" name="Text Box 17">
          <a:extLst>
            <a:ext uri="{FF2B5EF4-FFF2-40B4-BE49-F238E27FC236}">
              <a16:creationId xmlns:a16="http://schemas.microsoft.com/office/drawing/2014/main" id="{36E74383-A3F7-421C-832D-91B143186A4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6" name="Text Box 18">
          <a:extLst>
            <a:ext uri="{FF2B5EF4-FFF2-40B4-BE49-F238E27FC236}">
              <a16:creationId xmlns:a16="http://schemas.microsoft.com/office/drawing/2014/main" id="{25BB1FB3-D818-48D9-890E-0A1579FD2F9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7" name="Text Box 19">
          <a:extLst>
            <a:ext uri="{FF2B5EF4-FFF2-40B4-BE49-F238E27FC236}">
              <a16:creationId xmlns:a16="http://schemas.microsoft.com/office/drawing/2014/main" id="{26DA0494-6391-48CD-92AB-7996CB1A40F3}"/>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8" name="Text Box 16">
          <a:extLst>
            <a:ext uri="{FF2B5EF4-FFF2-40B4-BE49-F238E27FC236}">
              <a16:creationId xmlns:a16="http://schemas.microsoft.com/office/drawing/2014/main" id="{7FB0629D-DF5D-4FE5-94BF-63C29FCCBC5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9" name="Text Box 17">
          <a:extLst>
            <a:ext uri="{FF2B5EF4-FFF2-40B4-BE49-F238E27FC236}">
              <a16:creationId xmlns:a16="http://schemas.microsoft.com/office/drawing/2014/main" id="{4B46B86C-73A1-4797-8ADD-7B9BFA7D238A}"/>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0" name="Text Box 18">
          <a:extLst>
            <a:ext uri="{FF2B5EF4-FFF2-40B4-BE49-F238E27FC236}">
              <a16:creationId xmlns:a16="http://schemas.microsoft.com/office/drawing/2014/main" id="{1D1DFB83-2EB4-4FE2-9D6E-F932389BCE1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1" name="Text Box 19">
          <a:extLst>
            <a:ext uri="{FF2B5EF4-FFF2-40B4-BE49-F238E27FC236}">
              <a16:creationId xmlns:a16="http://schemas.microsoft.com/office/drawing/2014/main" id="{8C07C6BD-5C5F-4B6D-BBBA-56AA6088F2F6}"/>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2" name="Text Box 16">
          <a:extLst>
            <a:ext uri="{FF2B5EF4-FFF2-40B4-BE49-F238E27FC236}">
              <a16:creationId xmlns:a16="http://schemas.microsoft.com/office/drawing/2014/main" id="{D3E8454C-F088-4AC5-A046-A478BC3DEF11}"/>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3" name="Text Box 17">
          <a:extLst>
            <a:ext uri="{FF2B5EF4-FFF2-40B4-BE49-F238E27FC236}">
              <a16:creationId xmlns:a16="http://schemas.microsoft.com/office/drawing/2014/main" id="{0628398A-938F-41A0-AC13-9033AAF81AC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4" name="Text Box 18">
          <a:extLst>
            <a:ext uri="{FF2B5EF4-FFF2-40B4-BE49-F238E27FC236}">
              <a16:creationId xmlns:a16="http://schemas.microsoft.com/office/drawing/2014/main" id="{118B4AE2-4749-4CCA-AB38-AA32C52193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5" name="Text Box 19">
          <a:extLst>
            <a:ext uri="{FF2B5EF4-FFF2-40B4-BE49-F238E27FC236}">
              <a16:creationId xmlns:a16="http://schemas.microsoft.com/office/drawing/2014/main" id="{8FFE1E31-2C8B-437F-9291-ACF8B365153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36" name="Text Box 15">
          <a:extLst>
            <a:ext uri="{FF2B5EF4-FFF2-40B4-BE49-F238E27FC236}">
              <a16:creationId xmlns:a16="http://schemas.microsoft.com/office/drawing/2014/main" id="{A0FEE325-172F-47AD-B10C-6CDF9E89E2D6}"/>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7" name="Text Box 16">
          <a:extLst>
            <a:ext uri="{FF2B5EF4-FFF2-40B4-BE49-F238E27FC236}">
              <a16:creationId xmlns:a16="http://schemas.microsoft.com/office/drawing/2014/main" id="{8B0713F2-BCAE-4F77-92DE-38750004058F}"/>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8" name="Text Box 17">
          <a:extLst>
            <a:ext uri="{FF2B5EF4-FFF2-40B4-BE49-F238E27FC236}">
              <a16:creationId xmlns:a16="http://schemas.microsoft.com/office/drawing/2014/main" id="{6C372529-11D5-484D-A323-93DBC0CEA51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9" name="Text Box 18">
          <a:extLst>
            <a:ext uri="{FF2B5EF4-FFF2-40B4-BE49-F238E27FC236}">
              <a16:creationId xmlns:a16="http://schemas.microsoft.com/office/drawing/2014/main" id="{6F95CCE3-F459-490C-A28F-C2E88AB16DB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40" name="Text Box 19">
          <a:extLst>
            <a:ext uri="{FF2B5EF4-FFF2-40B4-BE49-F238E27FC236}">
              <a16:creationId xmlns:a16="http://schemas.microsoft.com/office/drawing/2014/main" id="{688DE44D-AF1A-45EF-99A3-3FF4BA23F39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1" name="Text Box 16">
          <a:extLst>
            <a:ext uri="{FF2B5EF4-FFF2-40B4-BE49-F238E27FC236}">
              <a16:creationId xmlns:a16="http://schemas.microsoft.com/office/drawing/2014/main" id="{E1774758-059F-4EDA-A775-3599F09908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2" name="Text Box 17">
          <a:extLst>
            <a:ext uri="{FF2B5EF4-FFF2-40B4-BE49-F238E27FC236}">
              <a16:creationId xmlns:a16="http://schemas.microsoft.com/office/drawing/2014/main" id="{47B51EFD-2FC0-4AA9-B2C1-7B5F8F02B33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15875</xdr:rowOff>
    </xdr:from>
    <xdr:ext cx="95250" cy="171450"/>
    <xdr:sp macro="" textlink="">
      <xdr:nvSpPr>
        <xdr:cNvPr id="2043" name="Text Box 18">
          <a:extLst>
            <a:ext uri="{FF2B5EF4-FFF2-40B4-BE49-F238E27FC236}">
              <a16:creationId xmlns:a16="http://schemas.microsoft.com/office/drawing/2014/main" id="{A4875ECD-24FA-4CE3-A9AF-4F5B64B96072}"/>
            </a:ext>
          </a:extLst>
        </xdr:cNvPr>
        <xdr:cNvSpPr txBox="1">
          <a:spLocks noChangeArrowheads="1"/>
        </xdr:cNvSpPr>
      </xdr:nvSpPr>
      <xdr:spPr bwMode="auto">
        <a:xfrm>
          <a:off x="14355762" y="1206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4" name="Text Box 16">
          <a:extLst>
            <a:ext uri="{FF2B5EF4-FFF2-40B4-BE49-F238E27FC236}">
              <a16:creationId xmlns:a16="http://schemas.microsoft.com/office/drawing/2014/main" id="{3AAE127A-6220-40D1-9597-CACB96EF43F1}"/>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5" name="Text Box 17">
          <a:extLst>
            <a:ext uri="{FF2B5EF4-FFF2-40B4-BE49-F238E27FC236}">
              <a16:creationId xmlns:a16="http://schemas.microsoft.com/office/drawing/2014/main" id="{538250CD-C2D9-48C6-BD48-45AC804A4DE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6" name="Text Box 18">
          <a:extLst>
            <a:ext uri="{FF2B5EF4-FFF2-40B4-BE49-F238E27FC236}">
              <a16:creationId xmlns:a16="http://schemas.microsoft.com/office/drawing/2014/main" id="{D36CABCC-E566-427C-888C-B792B3017DB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7" name="Text Box 19">
          <a:extLst>
            <a:ext uri="{FF2B5EF4-FFF2-40B4-BE49-F238E27FC236}">
              <a16:creationId xmlns:a16="http://schemas.microsoft.com/office/drawing/2014/main" id="{42C3730A-092A-4D52-96B3-E42234D0FCE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8" name="Text Box 16">
          <a:extLst>
            <a:ext uri="{FF2B5EF4-FFF2-40B4-BE49-F238E27FC236}">
              <a16:creationId xmlns:a16="http://schemas.microsoft.com/office/drawing/2014/main" id="{9CFA23D9-45C3-4817-9634-7D703EFE876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049" name="Text Box 15">
          <a:extLst>
            <a:ext uri="{FF2B5EF4-FFF2-40B4-BE49-F238E27FC236}">
              <a16:creationId xmlns:a16="http://schemas.microsoft.com/office/drawing/2014/main" id="{11C9EFD3-58D9-421E-8F0D-3EEED9396037}"/>
            </a:ext>
          </a:extLst>
        </xdr:cNvPr>
        <xdr:cNvSpPr txBox="1">
          <a:spLocks noChangeArrowheads="1"/>
        </xdr:cNvSpPr>
      </xdr:nvSpPr>
      <xdr:spPr bwMode="auto">
        <a:xfrm>
          <a:off x="4743450" y="12420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2050" name="Text Box 15">
          <a:extLst>
            <a:ext uri="{FF2B5EF4-FFF2-40B4-BE49-F238E27FC236}">
              <a16:creationId xmlns:a16="http://schemas.microsoft.com/office/drawing/2014/main" id="{264ED3AA-1CA8-4660-8F41-69D965B44F2A}"/>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051" name="Text Box 15">
          <a:extLst>
            <a:ext uri="{FF2B5EF4-FFF2-40B4-BE49-F238E27FC236}">
              <a16:creationId xmlns:a16="http://schemas.microsoft.com/office/drawing/2014/main" id="{B34C8F3B-16EA-469D-B5CA-54850EECE59D}"/>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052" name="Text Box 15">
          <a:extLst>
            <a:ext uri="{FF2B5EF4-FFF2-40B4-BE49-F238E27FC236}">
              <a16:creationId xmlns:a16="http://schemas.microsoft.com/office/drawing/2014/main" id="{CB76D923-100A-4EDC-8388-2D19D085F6EB}"/>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213632"/>
    <xdr:sp macro="" textlink="">
      <xdr:nvSpPr>
        <xdr:cNvPr id="2053" name="Text Box 15">
          <a:extLst>
            <a:ext uri="{FF2B5EF4-FFF2-40B4-BE49-F238E27FC236}">
              <a16:creationId xmlns:a16="http://schemas.microsoft.com/office/drawing/2014/main" id="{2A6F4F8A-EFCA-46B8-99B6-767406E26395}"/>
            </a:ext>
          </a:extLst>
        </xdr:cNvPr>
        <xdr:cNvSpPr txBox="1">
          <a:spLocks noChangeArrowheads="1"/>
        </xdr:cNvSpPr>
      </xdr:nvSpPr>
      <xdr:spPr bwMode="auto">
        <a:xfrm>
          <a:off x="1436370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4" name="Text Box 16">
          <a:extLst>
            <a:ext uri="{FF2B5EF4-FFF2-40B4-BE49-F238E27FC236}">
              <a16:creationId xmlns:a16="http://schemas.microsoft.com/office/drawing/2014/main" id="{F2B0AD8F-4E3D-4098-A288-2AC198913F1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5" name="Text Box 17">
          <a:extLst>
            <a:ext uri="{FF2B5EF4-FFF2-40B4-BE49-F238E27FC236}">
              <a16:creationId xmlns:a16="http://schemas.microsoft.com/office/drawing/2014/main" id="{2C048A96-9665-4D71-9638-5C12906DB9D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6" name="Text Box 18">
          <a:extLst>
            <a:ext uri="{FF2B5EF4-FFF2-40B4-BE49-F238E27FC236}">
              <a16:creationId xmlns:a16="http://schemas.microsoft.com/office/drawing/2014/main" id="{524F8803-B420-44D3-9DC1-8C82F2F44C8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7" name="Text Box 19">
          <a:extLst>
            <a:ext uri="{FF2B5EF4-FFF2-40B4-BE49-F238E27FC236}">
              <a16:creationId xmlns:a16="http://schemas.microsoft.com/office/drawing/2014/main" id="{5848C4AD-15A3-4723-B2E4-1D3113C83E6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8" name="Text Box 16">
          <a:extLst>
            <a:ext uri="{FF2B5EF4-FFF2-40B4-BE49-F238E27FC236}">
              <a16:creationId xmlns:a16="http://schemas.microsoft.com/office/drawing/2014/main" id="{ACE1E10B-FD1A-41E2-B012-CA5E41DC5A8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9" name="Text Box 17">
          <a:extLst>
            <a:ext uri="{FF2B5EF4-FFF2-40B4-BE49-F238E27FC236}">
              <a16:creationId xmlns:a16="http://schemas.microsoft.com/office/drawing/2014/main" id="{F69090C4-EF90-4213-B393-D799ABB0CD67}"/>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0" name="Text Box 18">
          <a:extLst>
            <a:ext uri="{FF2B5EF4-FFF2-40B4-BE49-F238E27FC236}">
              <a16:creationId xmlns:a16="http://schemas.microsoft.com/office/drawing/2014/main" id="{B6D10483-AC38-4D74-AF2C-07C3E03368D1}"/>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1" name="Text Box 19">
          <a:extLst>
            <a:ext uri="{FF2B5EF4-FFF2-40B4-BE49-F238E27FC236}">
              <a16:creationId xmlns:a16="http://schemas.microsoft.com/office/drawing/2014/main" id="{F026B31E-5665-472E-A713-6305590C866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2" name="Text Box 16">
          <a:extLst>
            <a:ext uri="{FF2B5EF4-FFF2-40B4-BE49-F238E27FC236}">
              <a16:creationId xmlns:a16="http://schemas.microsoft.com/office/drawing/2014/main" id="{5B3ADB59-61CF-4265-BCA7-37D864E402F7}"/>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3" name="Text Box 17">
          <a:extLst>
            <a:ext uri="{FF2B5EF4-FFF2-40B4-BE49-F238E27FC236}">
              <a16:creationId xmlns:a16="http://schemas.microsoft.com/office/drawing/2014/main" id="{EE0B8C49-91BF-4019-BEA4-0328EF9B5EE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4" name="Text Box 18">
          <a:extLst>
            <a:ext uri="{FF2B5EF4-FFF2-40B4-BE49-F238E27FC236}">
              <a16:creationId xmlns:a16="http://schemas.microsoft.com/office/drawing/2014/main" id="{DFB83586-2661-4B6A-BB24-E87BCEF2C16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5" name="Text Box 19">
          <a:extLst>
            <a:ext uri="{FF2B5EF4-FFF2-40B4-BE49-F238E27FC236}">
              <a16:creationId xmlns:a16="http://schemas.microsoft.com/office/drawing/2014/main" id="{FAA88D40-A6A0-4DC1-8174-B095BDFF6DC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66" name="Text Box 15">
          <a:extLst>
            <a:ext uri="{FF2B5EF4-FFF2-40B4-BE49-F238E27FC236}">
              <a16:creationId xmlns:a16="http://schemas.microsoft.com/office/drawing/2014/main" id="{BDAA51BE-2E40-4712-A946-D091B6F36FDF}"/>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7" name="Text Box 16">
          <a:extLst>
            <a:ext uri="{FF2B5EF4-FFF2-40B4-BE49-F238E27FC236}">
              <a16:creationId xmlns:a16="http://schemas.microsoft.com/office/drawing/2014/main" id="{1B21EE0C-304F-4F78-BCCE-C1DAED89234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8" name="Text Box 17">
          <a:extLst>
            <a:ext uri="{FF2B5EF4-FFF2-40B4-BE49-F238E27FC236}">
              <a16:creationId xmlns:a16="http://schemas.microsoft.com/office/drawing/2014/main" id="{9C49F72D-2098-4EFD-A8B2-FB961B9525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9" name="Text Box 18">
          <a:extLst>
            <a:ext uri="{FF2B5EF4-FFF2-40B4-BE49-F238E27FC236}">
              <a16:creationId xmlns:a16="http://schemas.microsoft.com/office/drawing/2014/main" id="{A28976CE-2388-4ED4-B299-052BD0916D8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70" name="Text Box 19">
          <a:extLst>
            <a:ext uri="{FF2B5EF4-FFF2-40B4-BE49-F238E27FC236}">
              <a16:creationId xmlns:a16="http://schemas.microsoft.com/office/drawing/2014/main" id="{C3188C9C-70C0-4D0A-9AB0-C316021691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20</xdr:row>
      <xdr:rowOff>504825</xdr:rowOff>
    </xdr:from>
    <xdr:ext cx="95250" cy="442269"/>
    <xdr:sp macro="" textlink="">
      <xdr:nvSpPr>
        <xdr:cNvPr id="2071" name="Text Box 15">
          <a:extLst>
            <a:ext uri="{FF2B5EF4-FFF2-40B4-BE49-F238E27FC236}">
              <a16:creationId xmlns:a16="http://schemas.microsoft.com/office/drawing/2014/main" id="{402DFE85-CA5A-4451-9BD4-3928A46C6489}"/>
            </a:ext>
          </a:extLst>
        </xdr:cNvPr>
        <xdr:cNvSpPr txBox="1">
          <a:spLocks noChangeArrowheads="1"/>
        </xdr:cNvSpPr>
      </xdr:nvSpPr>
      <xdr:spPr bwMode="auto">
        <a:xfrm>
          <a:off x="14363700" y="13163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2" name="Text Box 16">
          <a:extLst>
            <a:ext uri="{FF2B5EF4-FFF2-40B4-BE49-F238E27FC236}">
              <a16:creationId xmlns:a16="http://schemas.microsoft.com/office/drawing/2014/main" id="{8ADBF9DB-FFE4-47D5-89C6-BC7FFAA877A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3" name="Text Box 17">
          <a:extLst>
            <a:ext uri="{FF2B5EF4-FFF2-40B4-BE49-F238E27FC236}">
              <a16:creationId xmlns:a16="http://schemas.microsoft.com/office/drawing/2014/main" id="{31F16785-42C1-45A4-B82D-7C5CA51232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4" name="Text Box 18">
          <a:extLst>
            <a:ext uri="{FF2B5EF4-FFF2-40B4-BE49-F238E27FC236}">
              <a16:creationId xmlns:a16="http://schemas.microsoft.com/office/drawing/2014/main" id="{8B8E757F-F9C2-45A2-A8B8-FB4D865580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5" name="Text Box 16">
          <a:extLst>
            <a:ext uri="{FF2B5EF4-FFF2-40B4-BE49-F238E27FC236}">
              <a16:creationId xmlns:a16="http://schemas.microsoft.com/office/drawing/2014/main" id="{0B589645-A107-4857-80DA-8EA59B7D076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6" name="Text Box 17">
          <a:extLst>
            <a:ext uri="{FF2B5EF4-FFF2-40B4-BE49-F238E27FC236}">
              <a16:creationId xmlns:a16="http://schemas.microsoft.com/office/drawing/2014/main" id="{6D68EDD5-56D1-4CBF-84A0-A5DD295BCB7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7" name="Text Box 18">
          <a:extLst>
            <a:ext uri="{FF2B5EF4-FFF2-40B4-BE49-F238E27FC236}">
              <a16:creationId xmlns:a16="http://schemas.microsoft.com/office/drawing/2014/main" id="{72FF8148-A186-470A-A6FC-00D9487C974B}"/>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8" name="Text Box 19">
          <a:extLst>
            <a:ext uri="{FF2B5EF4-FFF2-40B4-BE49-F238E27FC236}">
              <a16:creationId xmlns:a16="http://schemas.microsoft.com/office/drawing/2014/main" id="{7D848608-5605-42CC-9961-7C50B7CA351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9" name="Text Box 16">
          <a:extLst>
            <a:ext uri="{FF2B5EF4-FFF2-40B4-BE49-F238E27FC236}">
              <a16:creationId xmlns:a16="http://schemas.microsoft.com/office/drawing/2014/main" id="{B8E852A7-3A52-4CA1-A292-845E8380C76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0" name="Text Box 17">
          <a:extLst>
            <a:ext uri="{FF2B5EF4-FFF2-40B4-BE49-F238E27FC236}">
              <a16:creationId xmlns:a16="http://schemas.microsoft.com/office/drawing/2014/main" id="{B90A1BAD-3B80-4654-9F3C-6011AEDD524A}"/>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1" name="Text Box 18">
          <a:extLst>
            <a:ext uri="{FF2B5EF4-FFF2-40B4-BE49-F238E27FC236}">
              <a16:creationId xmlns:a16="http://schemas.microsoft.com/office/drawing/2014/main" id="{59A0294F-1A0E-4EDB-8721-7B9E1B826E6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082" name="Text Box 15">
          <a:extLst>
            <a:ext uri="{FF2B5EF4-FFF2-40B4-BE49-F238E27FC236}">
              <a16:creationId xmlns:a16="http://schemas.microsoft.com/office/drawing/2014/main" id="{B098AB94-ABBD-4A26-A63F-6EB79C7A0E71}"/>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3" name="Text Box 16">
          <a:extLst>
            <a:ext uri="{FF2B5EF4-FFF2-40B4-BE49-F238E27FC236}">
              <a16:creationId xmlns:a16="http://schemas.microsoft.com/office/drawing/2014/main" id="{331D6A7C-6117-4B72-9CBF-719BFDDF57B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4" name="Text Box 17">
          <a:extLst>
            <a:ext uri="{FF2B5EF4-FFF2-40B4-BE49-F238E27FC236}">
              <a16:creationId xmlns:a16="http://schemas.microsoft.com/office/drawing/2014/main" id="{9019F8DC-7355-4729-BA2D-427474205B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5" name="Text Box 18">
          <a:extLst>
            <a:ext uri="{FF2B5EF4-FFF2-40B4-BE49-F238E27FC236}">
              <a16:creationId xmlns:a16="http://schemas.microsoft.com/office/drawing/2014/main" id="{5988FB65-806A-4562-8B6E-C7F004066ED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6" name="Text Box 19">
          <a:extLst>
            <a:ext uri="{FF2B5EF4-FFF2-40B4-BE49-F238E27FC236}">
              <a16:creationId xmlns:a16="http://schemas.microsoft.com/office/drawing/2014/main" id="{991C90EE-3BE4-45BF-BD77-73A2C040554F}"/>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7" name="Text Box 16">
          <a:extLst>
            <a:ext uri="{FF2B5EF4-FFF2-40B4-BE49-F238E27FC236}">
              <a16:creationId xmlns:a16="http://schemas.microsoft.com/office/drawing/2014/main" id="{19A8BEA5-B370-41D8-9973-E66EF7AF49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8" name="Text Box 17">
          <a:extLst>
            <a:ext uri="{FF2B5EF4-FFF2-40B4-BE49-F238E27FC236}">
              <a16:creationId xmlns:a16="http://schemas.microsoft.com/office/drawing/2014/main" id="{501336E4-FAEE-4193-A5E7-C0A51F67E90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9" name="Text Box 18">
          <a:extLst>
            <a:ext uri="{FF2B5EF4-FFF2-40B4-BE49-F238E27FC236}">
              <a16:creationId xmlns:a16="http://schemas.microsoft.com/office/drawing/2014/main" id="{549D70F0-D099-4E0C-95E4-28B4A5F97889}"/>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90" name="Text Box 19">
          <a:extLst>
            <a:ext uri="{FF2B5EF4-FFF2-40B4-BE49-F238E27FC236}">
              <a16:creationId xmlns:a16="http://schemas.microsoft.com/office/drawing/2014/main" id="{69F2EA0A-5BD4-4C7F-B5AD-076A292093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1" name="Text Box 16">
          <a:extLst>
            <a:ext uri="{FF2B5EF4-FFF2-40B4-BE49-F238E27FC236}">
              <a16:creationId xmlns:a16="http://schemas.microsoft.com/office/drawing/2014/main" id="{B934288F-8E10-4AAA-B086-FFCC3362B04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2" name="Text Box 17">
          <a:extLst>
            <a:ext uri="{FF2B5EF4-FFF2-40B4-BE49-F238E27FC236}">
              <a16:creationId xmlns:a16="http://schemas.microsoft.com/office/drawing/2014/main" id="{7D8C6706-DF27-4273-A778-6E8F07C6332B}"/>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3" name="Text Box 18">
          <a:extLst>
            <a:ext uri="{FF2B5EF4-FFF2-40B4-BE49-F238E27FC236}">
              <a16:creationId xmlns:a16="http://schemas.microsoft.com/office/drawing/2014/main" id="{18D0B7C1-692C-4E37-8EC2-0297A225DB4E}"/>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4" name="Text Box 19">
          <a:extLst>
            <a:ext uri="{FF2B5EF4-FFF2-40B4-BE49-F238E27FC236}">
              <a16:creationId xmlns:a16="http://schemas.microsoft.com/office/drawing/2014/main" id="{C0608FAB-2DBA-44A4-BD2A-7761E81C4DAC}"/>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95" name="Text Box 15">
          <a:extLst>
            <a:ext uri="{FF2B5EF4-FFF2-40B4-BE49-F238E27FC236}">
              <a16:creationId xmlns:a16="http://schemas.microsoft.com/office/drawing/2014/main" id="{3031C2D3-DA22-437A-9DE7-CC5354EE8D61}"/>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6" name="Text Box 16">
          <a:extLst>
            <a:ext uri="{FF2B5EF4-FFF2-40B4-BE49-F238E27FC236}">
              <a16:creationId xmlns:a16="http://schemas.microsoft.com/office/drawing/2014/main" id="{7B74C30B-3771-46C3-8E54-D52725D9550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7" name="Text Box 17">
          <a:extLst>
            <a:ext uri="{FF2B5EF4-FFF2-40B4-BE49-F238E27FC236}">
              <a16:creationId xmlns:a16="http://schemas.microsoft.com/office/drawing/2014/main" id="{7B1C1FEA-57D9-4920-B3E9-FD4BA666FA7E}"/>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8" name="Text Box 18">
          <a:extLst>
            <a:ext uri="{FF2B5EF4-FFF2-40B4-BE49-F238E27FC236}">
              <a16:creationId xmlns:a16="http://schemas.microsoft.com/office/drawing/2014/main" id="{E881EBF9-3820-401B-A0D3-C8DEA9672B0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9" name="Text Box 19">
          <a:extLst>
            <a:ext uri="{FF2B5EF4-FFF2-40B4-BE49-F238E27FC236}">
              <a16:creationId xmlns:a16="http://schemas.microsoft.com/office/drawing/2014/main" id="{384C08F6-05F8-44B2-B374-4454993DA7BB}"/>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0" name="Text Box 16">
          <a:extLst>
            <a:ext uri="{FF2B5EF4-FFF2-40B4-BE49-F238E27FC236}">
              <a16:creationId xmlns:a16="http://schemas.microsoft.com/office/drawing/2014/main" id="{C8D30BDE-8069-4A53-BA48-11FDA22CEBD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1" name="Text Box 17">
          <a:extLst>
            <a:ext uri="{FF2B5EF4-FFF2-40B4-BE49-F238E27FC236}">
              <a16:creationId xmlns:a16="http://schemas.microsoft.com/office/drawing/2014/main" id="{E6049500-F179-49AE-A0CF-562459EB4C8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15875</xdr:rowOff>
    </xdr:from>
    <xdr:ext cx="95250" cy="171450"/>
    <xdr:sp macro="" textlink="">
      <xdr:nvSpPr>
        <xdr:cNvPr id="2102" name="Text Box 18">
          <a:extLst>
            <a:ext uri="{FF2B5EF4-FFF2-40B4-BE49-F238E27FC236}">
              <a16:creationId xmlns:a16="http://schemas.microsoft.com/office/drawing/2014/main" id="{370582C6-9DB5-4A77-A76E-B36AB6BF5C75}"/>
            </a:ext>
          </a:extLst>
        </xdr:cNvPr>
        <xdr:cNvSpPr txBox="1">
          <a:spLocks noChangeArrowheads="1"/>
        </xdr:cNvSpPr>
      </xdr:nvSpPr>
      <xdr:spPr bwMode="auto">
        <a:xfrm>
          <a:off x="14355762" y="14293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3" name="Text Box 16">
          <a:extLst>
            <a:ext uri="{FF2B5EF4-FFF2-40B4-BE49-F238E27FC236}">
              <a16:creationId xmlns:a16="http://schemas.microsoft.com/office/drawing/2014/main" id="{A100682A-6A9B-4427-BF62-5D4E7FA5D53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4" name="Text Box 17">
          <a:extLst>
            <a:ext uri="{FF2B5EF4-FFF2-40B4-BE49-F238E27FC236}">
              <a16:creationId xmlns:a16="http://schemas.microsoft.com/office/drawing/2014/main" id="{6487A0E2-F007-4095-88D8-8DF6F678E8CE}"/>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5" name="Text Box 18">
          <a:extLst>
            <a:ext uri="{FF2B5EF4-FFF2-40B4-BE49-F238E27FC236}">
              <a16:creationId xmlns:a16="http://schemas.microsoft.com/office/drawing/2014/main" id="{3A55DA76-D3A7-4C8C-B6BB-8AA00E5A950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6" name="Text Box 19">
          <a:extLst>
            <a:ext uri="{FF2B5EF4-FFF2-40B4-BE49-F238E27FC236}">
              <a16:creationId xmlns:a16="http://schemas.microsoft.com/office/drawing/2014/main" id="{26FB4295-3BBF-42B4-8902-D4EC4B894A27}"/>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7" name="Text Box 16">
          <a:extLst>
            <a:ext uri="{FF2B5EF4-FFF2-40B4-BE49-F238E27FC236}">
              <a16:creationId xmlns:a16="http://schemas.microsoft.com/office/drawing/2014/main" id="{4DD3B638-9AD6-4579-9A21-6BA34C37445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108" name="Text Box 15">
          <a:extLst>
            <a:ext uri="{FF2B5EF4-FFF2-40B4-BE49-F238E27FC236}">
              <a16:creationId xmlns:a16="http://schemas.microsoft.com/office/drawing/2014/main" id="{DA1857FB-9184-4554-8361-E0F644F64C69}"/>
            </a:ext>
          </a:extLst>
        </xdr:cNvPr>
        <xdr:cNvSpPr txBox="1">
          <a:spLocks noChangeArrowheads="1"/>
        </xdr:cNvSpPr>
      </xdr:nvSpPr>
      <xdr:spPr bwMode="auto">
        <a:xfrm>
          <a:off x="4743450" y="14649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09" name="Text Box 15">
          <a:extLst>
            <a:ext uri="{FF2B5EF4-FFF2-40B4-BE49-F238E27FC236}">
              <a16:creationId xmlns:a16="http://schemas.microsoft.com/office/drawing/2014/main" id="{6746F8B7-03A0-4835-A791-220506C66A13}"/>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10" name="Text Box 15">
          <a:extLst>
            <a:ext uri="{FF2B5EF4-FFF2-40B4-BE49-F238E27FC236}">
              <a16:creationId xmlns:a16="http://schemas.microsoft.com/office/drawing/2014/main" id="{C53D7E1A-66D2-47C0-B527-7B6A0ABFA2F5}"/>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11" name="Text Box 15">
          <a:extLst>
            <a:ext uri="{FF2B5EF4-FFF2-40B4-BE49-F238E27FC236}">
              <a16:creationId xmlns:a16="http://schemas.microsoft.com/office/drawing/2014/main" id="{917DA2B3-2F38-45B6-AFBE-40DC6B914106}"/>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112" name="Text Box 15">
          <a:extLst>
            <a:ext uri="{FF2B5EF4-FFF2-40B4-BE49-F238E27FC236}">
              <a16:creationId xmlns:a16="http://schemas.microsoft.com/office/drawing/2014/main" id="{C52188FE-B53E-4854-B40E-DFF42132D69E}"/>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3" name="Text Box 16">
          <a:extLst>
            <a:ext uri="{FF2B5EF4-FFF2-40B4-BE49-F238E27FC236}">
              <a16:creationId xmlns:a16="http://schemas.microsoft.com/office/drawing/2014/main" id="{7B79F798-2243-40A4-B81A-0DCE2549146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4" name="Text Box 17">
          <a:extLst>
            <a:ext uri="{FF2B5EF4-FFF2-40B4-BE49-F238E27FC236}">
              <a16:creationId xmlns:a16="http://schemas.microsoft.com/office/drawing/2014/main" id="{258F42F5-3B32-4733-B6E2-4C9E70D1137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5" name="Text Box 18">
          <a:extLst>
            <a:ext uri="{FF2B5EF4-FFF2-40B4-BE49-F238E27FC236}">
              <a16:creationId xmlns:a16="http://schemas.microsoft.com/office/drawing/2014/main" id="{03ADF7A7-4043-45A4-B58D-6DE5BD59177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6" name="Text Box 19">
          <a:extLst>
            <a:ext uri="{FF2B5EF4-FFF2-40B4-BE49-F238E27FC236}">
              <a16:creationId xmlns:a16="http://schemas.microsoft.com/office/drawing/2014/main" id="{AB5A1065-6C35-40B8-BC2D-C4055352402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7" name="Text Box 16">
          <a:extLst>
            <a:ext uri="{FF2B5EF4-FFF2-40B4-BE49-F238E27FC236}">
              <a16:creationId xmlns:a16="http://schemas.microsoft.com/office/drawing/2014/main" id="{71D3FC61-3BD9-43F7-BFC0-75A5E8E75A8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8" name="Text Box 17">
          <a:extLst>
            <a:ext uri="{FF2B5EF4-FFF2-40B4-BE49-F238E27FC236}">
              <a16:creationId xmlns:a16="http://schemas.microsoft.com/office/drawing/2014/main" id="{CF3333DB-9B9B-4017-85DF-3227C9B7702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9" name="Text Box 18">
          <a:extLst>
            <a:ext uri="{FF2B5EF4-FFF2-40B4-BE49-F238E27FC236}">
              <a16:creationId xmlns:a16="http://schemas.microsoft.com/office/drawing/2014/main" id="{25C203E8-5416-44F3-BBA9-A981C1315AF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20" name="Text Box 19">
          <a:extLst>
            <a:ext uri="{FF2B5EF4-FFF2-40B4-BE49-F238E27FC236}">
              <a16:creationId xmlns:a16="http://schemas.microsoft.com/office/drawing/2014/main" id="{F59DC911-20F6-4E0D-B641-A036EF9FC6E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1" name="Text Box 16">
          <a:extLst>
            <a:ext uri="{FF2B5EF4-FFF2-40B4-BE49-F238E27FC236}">
              <a16:creationId xmlns:a16="http://schemas.microsoft.com/office/drawing/2014/main" id="{7885CE44-10AC-403C-8424-89B8927D07F4}"/>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2" name="Text Box 17">
          <a:extLst>
            <a:ext uri="{FF2B5EF4-FFF2-40B4-BE49-F238E27FC236}">
              <a16:creationId xmlns:a16="http://schemas.microsoft.com/office/drawing/2014/main" id="{B2238DE2-53A2-4FC3-BA35-5553D7A73E32}"/>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3" name="Text Box 18">
          <a:extLst>
            <a:ext uri="{FF2B5EF4-FFF2-40B4-BE49-F238E27FC236}">
              <a16:creationId xmlns:a16="http://schemas.microsoft.com/office/drawing/2014/main" id="{979B7123-709B-4B03-A91E-24554AE9BFDC}"/>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4" name="Text Box 19">
          <a:extLst>
            <a:ext uri="{FF2B5EF4-FFF2-40B4-BE49-F238E27FC236}">
              <a16:creationId xmlns:a16="http://schemas.microsoft.com/office/drawing/2014/main" id="{0066848C-B3E6-4447-B045-0E2F7BA58CAD}"/>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25" name="Text Box 15">
          <a:extLst>
            <a:ext uri="{FF2B5EF4-FFF2-40B4-BE49-F238E27FC236}">
              <a16:creationId xmlns:a16="http://schemas.microsoft.com/office/drawing/2014/main" id="{BC11CFD9-B8D0-4D78-A481-8AD6E54C00F9}"/>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6" name="Text Box 16">
          <a:extLst>
            <a:ext uri="{FF2B5EF4-FFF2-40B4-BE49-F238E27FC236}">
              <a16:creationId xmlns:a16="http://schemas.microsoft.com/office/drawing/2014/main" id="{999D7A67-F043-471B-BD0B-9A84E8B244B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7" name="Text Box 17">
          <a:extLst>
            <a:ext uri="{FF2B5EF4-FFF2-40B4-BE49-F238E27FC236}">
              <a16:creationId xmlns:a16="http://schemas.microsoft.com/office/drawing/2014/main" id="{087FC252-13C2-4502-BB91-7C9CCB4DD48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8" name="Text Box 18">
          <a:extLst>
            <a:ext uri="{FF2B5EF4-FFF2-40B4-BE49-F238E27FC236}">
              <a16:creationId xmlns:a16="http://schemas.microsoft.com/office/drawing/2014/main" id="{8446C532-8A23-4E80-B773-3994932C7CE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9" name="Text Box 19">
          <a:extLst>
            <a:ext uri="{FF2B5EF4-FFF2-40B4-BE49-F238E27FC236}">
              <a16:creationId xmlns:a16="http://schemas.microsoft.com/office/drawing/2014/main" id="{FEEAB300-FB02-46C7-A0A8-A896623DEF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0" name="Text Box 16">
          <a:extLst>
            <a:ext uri="{FF2B5EF4-FFF2-40B4-BE49-F238E27FC236}">
              <a16:creationId xmlns:a16="http://schemas.microsoft.com/office/drawing/2014/main" id="{C281F1CA-3F7F-458A-9F7F-5773DFBF4E5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1" name="Text Box 17">
          <a:extLst>
            <a:ext uri="{FF2B5EF4-FFF2-40B4-BE49-F238E27FC236}">
              <a16:creationId xmlns:a16="http://schemas.microsoft.com/office/drawing/2014/main" id="{B1B9B0B4-6582-44BE-B077-574AA44E173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2" name="Text Box 18">
          <a:extLst>
            <a:ext uri="{FF2B5EF4-FFF2-40B4-BE49-F238E27FC236}">
              <a16:creationId xmlns:a16="http://schemas.microsoft.com/office/drawing/2014/main" id="{671D6519-85BE-43F7-A85D-215F73332D2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3" name="Text Box 16">
          <a:extLst>
            <a:ext uri="{FF2B5EF4-FFF2-40B4-BE49-F238E27FC236}">
              <a16:creationId xmlns:a16="http://schemas.microsoft.com/office/drawing/2014/main" id="{037A845E-2A0C-49E5-915F-433704A0988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4" name="Text Box 17">
          <a:extLst>
            <a:ext uri="{FF2B5EF4-FFF2-40B4-BE49-F238E27FC236}">
              <a16:creationId xmlns:a16="http://schemas.microsoft.com/office/drawing/2014/main" id="{E8BFB4A5-D1F2-4082-BF06-D7ED099F162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5" name="Text Box 18">
          <a:extLst>
            <a:ext uri="{FF2B5EF4-FFF2-40B4-BE49-F238E27FC236}">
              <a16:creationId xmlns:a16="http://schemas.microsoft.com/office/drawing/2014/main" id="{15A61DE4-5EBD-4372-A6A6-75F8BD75B84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6" name="Text Box 19">
          <a:extLst>
            <a:ext uri="{FF2B5EF4-FFF2-40B4-BE49-F238E27FC236}">
              <a16:creationId xmlns:a16="http://schemas.microsoft.com/office/drawing/2014/main" id="{02930E9E-774B-4BEA-8B12-D03DAA743C7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7" name="Text Box 16">
          <a:extLst>
            <a:ext uri="{FF2B5EF4-FFF2-40B4-BE49-F238E27FC236}">
              <a16:creationId xmlns:a16="http://schemas.microsoft.com/office/drawing/2014/main" id="{C92BA9C0-CDC5-4855-A9BF-0FEBC2D461F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8" name="Text Box 17">
          <a:extLst>
            <a:ext uri="{FF2B5EF4-FFF2-40B4-BE49-F238E27FC236}">
              <a16:creationId xmlns:a16="http://schemas.microsoft.com/office/drawing/2014/main" id="{82584985-540E-43CE-BEAE-16E1393EC3E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9" name="Text Box 18">
          <a:extLst>
            <a:ext uri="{FF2B5EF4-FFF2-40B4-BE49-F238E27FC236}">
              <a16:creationId xmlns:a16="http://schemas.microsoft.com/office/drawing/2014/main" id="{949D42C6-3823-449A-B095-4095F6A244CE}"/>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40" name="Text Box 19">
          <a:extLst>
            <a:ext uri="{FF2B5EF4-FFF2-40B4-BE49-F238E27FC236}">
              <a16:creationId xmlns:a16="http://schemas.microsoft.com/office/drawing/2014/main" id="{0369D1B3-6D17-451B-9FBA-C753974F464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141" name="Text Box 15">
          <a:extLst>
            <a:ext uri="{FF2B5EF4-FFF2-40B4-BE49-F238E27FC236}">
              <a16:creationId xmlns:a16="http://schemas.microsoft.com/office/drawing/2014/main" id="{CC40FDFF-EBB9-42A7-AD70-0E902C7FDE8E}"/>
            </a:ext>
          </a:extLst>
        </xdr:cNvPr>
        <xdr:cNvSpPr txBox="1">
          <a:spLocks noChangeArrowheads="1"/>
        </xdr:cNvSpPr>
      </xdr:nvSpPr>
      <xdr:spPr bwMode="auto">
        <a:xfrm>
          <a:off x="4743450" y="14649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42" name="Text Box 15">
          <a:extLst>
            <a:ext uri="{FF2B5EF4-FFF2-40B4-BE49-F238E27FC236}">
              <a16:creationId xmlns:a16="http://schemas.microsoft.com/office/drawing/2014/main" id="{BDC0A423-95E2-4532-92F4-8CFA9CA88E9B}"/>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43" name="Text Box 15">
          <a:extLst>
            <a:ext uri="{FF2B5EF4-FFF2-40B4-BE49-F238E27FC236}">
              <a16:creationId xmlns:a16="http://schemas.microsoft.com/office/drawing/2014/main" id="{F9487F42-6BB6-44DB-AF0C-13B1BDA25C9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44" name="Text Box 15">
          <a:extLst>
            <a:ext uri="{FF2B5EF4-FFF2-40B4-BE49-F238E27FC236}">
              <a16:creationId xmlns:a16="http://schemas.microsoft.com/office/drawing/2014/main" id="{27740649-907C-421B-8C4E-989A40B96093}"/>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213632"/>
    <xdr:sp macro="" textlink="">
      <xdr:nvSpPr>
        <xdr:cNvPr id="2145" name="Text Box 15">
          <a:extLst>
            <a:ext uri="{FF2B5EF4-FFF2-40B4-BE49-F238E27FC236}">
              <a16:creationId xmlns:a16="http://schemas.microsoft.com/office/drawing/2014/main" id="{3CC40D81-A2C6-4DE7-A9A2-312F747B4689}"/>
            </a:ext>
          </a:extLst>
        </xdr:cNvPr>
        <xdr:cNvSpPr txBox="1">
          <a:spLocks noChangeArrowheads="1"/>
        </xdr:cNvSpPr>
      </xdr:nvSpPr>
      <xdr:spPr bwMode="auto">
        <a:xfrm>
          <a:off x="1436370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6" name="Text Box 16">
          <a:extLst>
            <a:ext uri="{FF2B5EF4-FFF2-40B4-BE49-F238E27FC236}">
              <a16:creationId xmlns:a16="http://schemas.microsoft.com/office/drawing/2014/main" id="{08B64C47-A970-4AAD-929A-A8A6EAE3B3C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7" name="Text Box 17">
          <a:extLst>
            <a:ext uri="{FF2B5EF4-FFF2-40B4-BE49-F238E27FC236}">
              <a16:creationId xmlns:a16="http://schemas.microsoft.com/office/drawing/2014/main" id="{DBEA7467-CD36-4164-B33C-6FF8E94DAD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8" name="Text Box 18">
          <a:extLst>
            <a:ext uri="{FF2B5EF4-FFF2-40B4-BE49-F238E27FC236}">
              <a16:creationId xmlns:a16="http://schemas.microsoft.com/office/drawing/2014/main" id="{407499A0-04FB-421B-88CD-20D073D165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9" name="Text Box 19">
          <a:extLst>
            <a:ext uri="{FF2B5EF4-FFF2-40B4-BE49-F238E27FC236}">
              <a16:creationId xmlns:a16="http://schemas.microsoft.com/office/drawing/2014/main" id="{DD522A40-216D-4B51-B129-D09419FC475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0" name="Text Box 16">
          <a:extLst>
            <a:ext uri="{FF2B5EF4-FFF2-40B4-BE49-F238E27FC236}">
              <a16:creationId xmlns:a16="http://schemas.microsoft.com/office/drawing/2014/main" id="{A4E1748D-DD65-4225-AD1B-A2BB44F6302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1" name="Text Box 17">
          <a:extLst>
            <a:ext uri="{FF2B5EF4-FFF2-40B4-BE49-F238E27FC236}">
              <a16:creationId xmlns:a16="http://schemas.microsoft.com/office/drawing/2014/main" id="{0718A5D2-EC1B-4DCA-AE9D-56E5F6EAA33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2" name="Text Box 18">
          <a:extLst>
            <a:ext uri="{FF2B5EF4-FFF2-40B4-BE49-F238E27FC236}">
              <a16:creationId xmlns:a16="http://schemas.microsoft.com/office/drawing/2014/main" id="{07B634B4-B592-4850-881B-DEDE181034E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3" name="Text Box 19">
          <a:extLst>
            <a:ext uri="{FF2B5EF4-FFF2-40B4-BE49-F238E27FC236}">
              <a16:creationId xmlns:a16="http://schemas.microsoft.com/office/drawing/2014/main" id="{C43A710E-1361-4E96-BF7A-4F5EE0EBAFCC}"/>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4" name="Text Box 16">
          <a:extLst>
            <a:ext uri="{FF2B5EF4-FFF2-40B4-BE49-F238E27FC236}">
              <a16:creationId xmlns:a16="http://schemas.microsoft.com/office/drawing/2014/main" id="{9DADF381-DC23-4916-BB48-BE415C4B115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5" name="Text Box 17">
          <a:extLst>
            <a:ext uri="{FF2B5EF4-FFF2-40B4-BE49-F238E27FC236}">
              <a16:creationId xmlns:a16="http://schemas.microsoft.com/office/drawing/2014/main" id="{C2E18FBD-A296-467C-A00D-9630DFE359EF}"/>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6" name="Text Box 18">
          <a:extLst>
            <a:ext uri="{FF2B5EF4-FFF2-40B4-BE49-F238E27FC236}">
              <a16:creationId xmlns:a16="http://schemas.microsoft.com/office/drawing/2014/main" id="{DC995341-9818-4E64-B871-769E1EAF786A}"/>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7" name="Text Box 19">
          <a:extLst>
            <a:ext uri="{FF2B5EF4-FFF2-40B4-BE49-F238E27FC236}">
              <a16:creationId xmlns:a16="http://schemas.microsoft.com/office/drawing/2014/main" id="{2D3C4B19-458A-40B6-8E68-FD63E4D83408}"/>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58" name="Text Box 15">
          <a:extLst>
            <a:ext uri="{FF2B5EF4-FFF2-40B4-BE49-F238E27FC236}">
              <a16:creationId xmlns:a16="http://schemas.microsoft.com/office/drawing/2014/main" id="{99BF150B-9CF0-4843-B4B9-E77A8EBA77EC}"/>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59" name="Text Box 16">
          <a:extLst>
            <a:ext uri="{FF2B5EF4-FFF2-40B4-BE49-F238E27FC236}">
              <a16:creationId xmlns:a16="http://schemas.microsoft.com/office/drawing/2014/main" id="{5C4A18EB-F070-40A6-8195-71CE02CF3FB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0" name="Text Box 17">
          <a:extLst>
            <a:ext uri="{FF2B5EF4-FFF2-40B4-BE49-F238E27FC236}">
              <a16:creationId xmlns:a16="http://schemas.microsoft.com/office/drawing/2014/main" id="{7FAC09E8-5B70-4B1B-B951-F6259E28817C}"/>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1" name="Text Box 18">
          <a:extLst>
            <a:ext uri="{FF2B5EF4-FFF2-40B4-BE49-F238E27FC236}">
              <a16:creationId xmlns:a16="http://schemas.microsoft.com/office/drawing/2014/main" id="{9E03D47A-73DA-40B2-9B49-25D4F24CE50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2" name="Text Box 19">
          <a:extLst>
            <a:ext uri="{FF2B5EF4-FFF2-40B4-BE49-F238E27FC236}">
              <a16:creationId xmlns:a16="http://schemas.microsoft.com/office/drawing/2014/main" id="{BB19C55D-FA24-4DEA-B0AF-0A7AA3532B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26</xdr:row>
      <xdr:rowOff>504825</xdr:rowOff>
    </xdr:from>
    <xdr:ext cx="95250" cy="442269"/>
    <xdr:sp macro="" textlink="">
      <xdr:nvSpPr>
        <xdr:cNvPr id="2163" name="Text Box 15">
          <a:extLst>
            <a:ext uri="{FF2B5EF4-FFF2-40B4-BE49-F238E27FC236}">
              <a16:creationId xmlns:a16="http://schemas.microsoft.com/office/drawing/2014/main" id="{7171792E-C309-454D-A382-13A1F296DA33}"/>
            </a:ext>
          </a:extLst>
        </xdr:cNvPr>
        <xdr:cNvSpPr txBox="1">
          <a:spLocks noChangeArrowheads="1"/>
        </xdr:cNvSpPr>
      </xdr:nvSpPr>
      <xdr:spPr bwMode="auto">
        <a:xfrm>
          <a:off x="14363700" y="15392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4" name="Text Box 16">
          <a:extLst>
            <a:ext uri="{FF2B5EF4-FFF2-40B4-BE49-F238E27FC236}">
              <a16:creationId xmlns:a16="http://schemas.microsoft.com/office/drawing/2014/main" id="{E7FFC2E3-D5C4-4137-8114-732CBE2AEE0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5" name="Text Box 17">
          <a:extLst>
            <a:ext uri="{FF2B5EF4-FFF2-40B4-BE49-F238E27FC236}">
              <a16:creationId xmlns:a16="http://schemas.microsoft.com/office/drawing/2014/main" id="{A2857455-BBD5-49C9-8093-04EC55FFDB6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6" name="Text Box 18">
          <a:extLst>
            <a:ext uri="{FF2B5EF4-FFF2-40B4-BE49-F238E27FC236}">
              <a16:creationId xmlns:a16="http://schemas.microsoft.com/office/drawing/2014/main" id="{2822ED3B-E57C-4B75-882B-2D49DB0E5A8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7" name="Text Box 16">
          <a:extLst>
            <a:ext uri="{FF2B5EF4-FFF2-40B4-BE49-F238E27FC236}">
              <a16:creationId xmlns:a16="http://schemas.microsoft.com/office/drawing/2014/main" id="{F9CDC87D-CC6B-461D-B0D8-BFA008ECCE1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8" name="Text Box 17">
          <a:extLst>
            <a:ext uri="{FF2B5EF4-FFF2-40B4-BE49-F238E27FC236}">
              <a16:creationId xmlns:a16="http://schemas.microsoft.com/office/drawing/2014/main" id="{725E6D7E-3257-41F0-B573-FD026187BE5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9" name="Text Box 18">
          <a:extLst>
            <a:ext uri="{FF2B5EF4-FFF2-40B4-BE49-F238E27FC236}">
              <a16:creationId xmlns:a16="http://schemas.microsoft.com/office/drawing/2014/main" id="{A5D4016B-F390-4531-B8B6-FF25904EA1C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0" name="Text Box 19">
          <a:extLst>
            <a:ext uri="{FF2B5EF4-FFF2-40B4-BE49-F238E27FC236}">
              <a16:creationId xmlns:a16="http://schemas.microsoft.com/office/drawing/2014/main" id="{0842CD67-FFB3-4FF3-8047-244B398BC319}"/>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1" name="Text Box 16">
          <a:extLst>
            <a:ext uri="{FF2B5EF4-FFF2-40B4-BE49-F238E27FC236}">
              <a16:creationId xmlns:a16="http://schemas.microsoft.com/office/drawing/2014/main" id="{F9FDCE82-B974-4A97-92CA-D1EA0CA6C8B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2" name="Text Box 17">
          <a:extLst>
            <a:ext uri="{FF2B5EF4-FFF2-40B4-BE49-F238E27FC236}">
              <a16:creationId xmlns:a16="http://schemas.microsoft.com/office/drawing/2014/main" id="{65CF2722-FAA5-4A1C-883A-7A95F3451272}"/>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3" name="Text Box 18">
          <a:extLst>
            <a:ext uri="{FF2B5EF4-FFF2-40B4-BE49-F238E27FC236}">
              <a16:creationId xmlns:a16="http://schemas.microsoft.com/office/drawing/2014/main" id="{3E7511A6-0F6D-4624-87DE-4DA73083905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174" name="Text Box 15">
          <a:extLst>
            <a:ext uri="{FF2B5EF4-FFF2-40B4-BE49-F238E27FC236}">
              <a16:creationId xmlns:a16="http://schemas.microsoft.com/office/drawing/2014/main" id="{B0747DD7-0134-4046-9BC9-EC424CBBC5AC}"/>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5" name="Text Box 16">
          <a:extLst>
            <a:ext uri="{FF2B5EF4-FFF2-40B4-BE49-F238E27FC236}">
              <a16:creationId xmlns:a16="http://schemas.microsoft.com/office/drawing/2014/main" id="{B15618E0-48C0-46F4-AABB-7011EDC84C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6" name="Text Box 17">
          <a:extLst>
            <a:ext uri="{FF2B5EF4-FFF2-40B4-BE49-F238E27FC236}">
              <a16:creationId xmlns:a16="http://schemas.microsoft.com/office/drawing/2014/main" id="{EB353FB8-7060-4136-852D-7726684DE8A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7" name="Text Box 18">
          <a:extLst>
            <a:ext uri="{FF2B5EF4-FFF2-40B4-BE49-F238E27FC236}">
              <a16:creationId xmlns:a16="http://schemas.microsoft.com/office/drawing/2014/main" id="{E02F7449-2CA7-4ED7-B19B-7ED6D83C3BA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8" name="Text Box 19">
          <a:extLst>
            <a:ext uri="{FF2B5EF4-FFF2-40B4-BE49-F238E27FC236}">
              <a16:creationId xmlns:a16="http://schemas.microsoft.com/office/drawing/2014/main" id="{85C1C66A-E862-469F-B5DE-C0C525850AB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79" name="Text Box 16">
          <a:extLst>
            <a:ext uri="{FF2B5EF4-FFF2-40B4-BE49-F238E27FC236}">
              <a16:creationId xmlns:a16="http://schemas.microsoft.com/office/drawing/2014/main" id="{8AA51042-4CA2-47E4-AA1F-E80D0A0E435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0" name="Text Box 17">
          <a:extLst>
            <a:ext uri="{FF2B5EF4-FFF2-40B4-BE49-F238E27FC236}">
              <a16:creationId xmlns:a16="http://schemas.microsoft.com/office/drawing/2014/main" id="{DD7C93E6-30F7-4F95-AE65-6ADD5C66030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1" name="Text Box 18">
          <a:extLst>
            <a:ext uri="{FF2B5EF4-FFF2-40B4-BE49-F238E27FC236}">
              <a16:creationId xmlns:a16="http://schemas.microsoft.com/office/drawing/2014/main" id="{6372019A-2C55-4B98-BDDA-38E25CBD4CE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2" name="Text Box 19">
          <a:extLst>
            <a:ext uri="{FF2B5EF4-FFF2-40B4-BE49-F238E27FC236}">
              <a16:creationId xmlns:a16="http://schemas.microsoft.com/office/drawing/2014/main" id="{82BD7EE7-5FEF-4EF0-9852-CBE26356C5F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3" name="Text Box 16">
          <a:extLst>
            <a:ext uri="{FF2B5EF4-FFF2-40B4-BE49-F238E27FC236}">
              <a16:creationId xmlns:a16="http://schemas.microsoft.com/office/drawing/2014/main" id="{5C4E3B3C-12CD-471A-AF45-8928F7658EE3}"/>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4" name="Text Box 17">
          <a:extLst>
            <a:ext uri="{FF2B5EF4-FFF2-40B4-BE49-F238E27FC236}">
              <a16:creationId xmlns:a16="http://schemas.microsoft.com/office/drawing/2014/main" id="{5E5D1774-FBD5-4C07-ADC5-0D09FC833D86}"/>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5" name="Text Box 18">
          <a:extLst>
            <a:ext uri="{FF2B5EF4-FFF2-40B4-BE49-F238E27FC236}">
              <a16:creationId xmlns:a16="http://schemas.microsoft.com/office/drawing/2014/main" id="{A72C628E-22D4-43CF-B00C-BAF4D099D352}"/>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6" name="Text Box 19">
          <a:extLst>
            <a:ext uri="{FF2B5EF4-FFF2-40B4-BE49-F238E27FC236}">
              <a16:creationId xmlns:a16="http://schemas.microsoft.com/office/drawing/2014/main" id="{58794994-615A-4A1C-8EC0-B8B91CCC2295}"/>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87" name="Text Box 15">
          <a:extLst>
            <a:ext uri="{FF2B5EF4-FFF2-40B4-BE49-F238E27FC236}">
              <a16:creationId xmlns:a16="http://schemas.microsoft.com/office/drawing/2014/main" id="{A4CFECDD-0D0E-4B1B-BFFD-AF36AFD88C11}"/>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8" name="Text Box 16">
          <a:extLst>
            <a:ext uri="{FF2B5EF4-FFF2-40B4-BE49-F238E27FC236}">
              <a16:creationId xmlns:a16="http://schemas.microsoft.com/office/drawing/2014/main" id="{2109F071-3F3C-48C1-B585-BFD9C5B12F1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9" name="Text Box 17">
          <a:extLst>
            <a:ext uri="{FF2B5EF4-FFF2-40B4-BE49-F238E27FC236}">
              <a16:creationId xmlns:a16="http://schemas.microsoft.com/office/drawing/2014/main" id="{49A52FBC-C45A-48D9-A817-B524D19D2A5F}"/>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0" name="Text Box 18">
          <a:extLst>
            <a:ext uri="{FF2B5EF4-FFF2-40B4-BE49-F238E27FC236}">
              <a16:creationId xmlns:a16="http://schemas.microsoft.com/office/drawing/2014/main" id="{D57ECBC9-EA82-4B8B-9F16-CAA8C03F06E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1" name="Text Box 19">
          <a:extLst>
            <a:ext uri="{FF2B5EF4-FFF2-40B4-BE49-F238E27FC236}">
              <a16:creationId xmlns:a16="http://schemas.microsoft.com/office/drawing/2014/main" id="{6F5338CF-6712-4F6A-A2A4-75CD00B694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2" name="Text Box 16">
          <a:extLst>
            <a:ext uri="{FF2B5EF4-FFF2-40B4-BE49-F238E27FC236}">
              <a16:creationId xmlns:a16="http://schemas.microsoft.com/office/drawing/2014/main" id="{CCBEB1E6-7139-4207-8FA4-EC764D6599E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3" name="Text Box 17">
          <a:extLst>
            <a:ext uri="{FF2B5EF4-FFF2-40B4-BE49-F238E27FC236}">
              <a16:creationId xmlns:a16="http://schemas.microsoft.com/office/drawing/2014/main" id="{39E1E8CE-06F0-433D-B682-F5F36572331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15875</xdr:rowOff>
    </xdr:from>
    <xdr:ext cx="95250" cy="171450"/>
    <xdr:sp macro="" textlink="">
      <xdr:nvSpPr>
        <xdr:cNvPr id="2194" name="Text Box 18">
          <a:extLst>
            <a:ext uri="{FF2B5EF4-FFF2-40B4-BE49-F238E27FC236}">
              <a16:creationId xmlns:a16="http://schemas.microsoft.com/office/drawing/2014/main" id="{64A75C25-0B2F-4F38-859C-841D27140CA6}"/>
            </a:ext>
          </a:extLst>
        </xdr:cNvPr>
        <xdr:cNvSpPr txBox="1">
          <a:spLocks noChangeArrowheads="1"/>
        </xdr:cNvSpPr>
      </xdr:nvSpPr>
      <xdr:spPr bwMode="auto">
        <a:xfrm>
          <a:off x="14355762" y="16522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5" name="Text Box 16">
          <a:extLst>
            <a:ext uri="{FF2B5EF4-FFF2-40B4-BE49-F238E27FC236}">
              <a16:creationId xmlns:a16="http://schemas.microsoft.com/office/drawing/2014/main" id="{465AA123-1BEF-45F7-903A-8E431BEA2DE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6" name="Text Box 17">
          <a:extLst>
            <a:ext uri="{FF2B5EF4-FFF2-40B4-BE49-F238E27FC236}">
              <a16:creationId xmlns:a16="http://schemas.microsoft.com/office/drawing/2014/main" id="{E23FBC55-D595-473B-810C-E405C0A18B0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7" name="Text Box 18">
          <a:extLst>
            <a:ext uri="{FF2B5EF4-FFF2-40B4-BE49-F238E27FC236}">
              <a16:creationId xmlns:a16="http://schemas.microsoft.com/office/drawing/2014/main" id="{E846593D-D99E-45A1-8C00-F28EB710849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8" name="Text Box 19">
          <a:extLst>
            <a:ext uri="{FF2B5EF4-FFF2-40B4-BE49-F238E27FC236}">
              <a16:creationId xmlns:a16="http://schemas.microsoft.com/office/drawing/2014/main" id="{30F2345A-C96C-4254-8EE8-21AD8BEBC616}"/>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9" name="Text Box 16">
          <a:extLst>
            <a:ext uri="{FF2B5EF4-FFF2-40B4-BE49-F238E27FC236}">
              <a16:creationId xmlns:a16="http://schemas.microsoft.com/office/drawing/2014/main" id="{32B02138-9A31-462A-85EF-0BC761007F8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00" name="Text Box 15">
          <a:extLst>
            <a:ext uri="{FF2B5EF4-FFF2-40B4-BE49-F238E27FC236}">
              <a16:creationId xmlns:a16="http://schemas.microsoft.com/office/drawing/2014/main" id="{A77CF3CC-7477-4356-9AEA-BB87BF20EBA2}"/>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01" name="Text Box 15">
          <a:extLst>
            <a:ext uri="{FF2B5EF4-FFF2-40B4-BE49-F238E27FC236}">
              <a16:creationId xmlns:a16="http://schemas.microsoft.com/office/drawing/2014/main" id="{9598DC64-110F-44D4-A36D-F1A459B82DB9}"/>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02" name="Text Box 15">
          <a:extLst>
            <a:ext uri="{FF2B5EF4-FFF2-40B4-BE49-F238E27FC236}">
              <a16:creationId xmlns:a16="http://schemas.microsoft.com/office/drawing/2014/main" id="{171428CC-53D3-486E-8773-9C47BC646CC9}"/>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03" name="Text Box 15">
          <a:extLst>
            <a:ext uri="{FF2B5EF4-FFF2-40B4-BE49-F238E27FC236}">
              <a16:creationId xmlns:a16="http://schemas.microsoft.com/office/drawing/2014/main" id="{EA09AB19-CBAB-4C51-B1A4-2C0F70F2F6E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204" name="Text Box 15">
          <a:extLst>
            <a:ext uri="{FF2B5EF4-FFF2-40B4-BE49-F238E27FC236}">
              <a16:creationId xmlns:a16="http://schemas.microsoft.com/office/drawing/2014/main" id="{D0E959A7-6259-4BBE-B447-3151162BDBF4}"/>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5" name="Text Box 16">
          <a:extLst>
            <a:ext uri="{FF2B5EF4-FFF2-40B4-BE49-F238E27FC236}">
              <a16:creationId xmlns:a16="http://schemas.microsoft.com/office/drawing/2014/main" id="{61B12699-C67C-4A79-896F-D63F80A744B2}"/>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6" name="Text Box 17">
          <a:extLst>
            <a:ext uri="{FF2B5EF4-FFF2-40B4-BE49-F238E27FC236}">
              <a16:creationId xmlns:a16="http://schemas.microsoft.com/office/drawing/2014/main" id="{9FCE56D4-FDE6-4FB5-B3BC-42665CD0500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7" name="Text Box 18">
          <a:extLst>
            <a:ext uri="{FF2B5EF4-FFF2-40B4-BE49-F238E27FC236}">
              <a16:creationId xmlns:a16="http://schemas.microsoft.com/office/drawing/2014/main" id="{71FB3789-7649-43FE-B3D8-892821FBA46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8" name="Text Box 19">
          <a:extLst>
            <a:ext uri="{FF2B5EF4-FFF2-40B4-BE49-F238E27FC236}">
              <a16:creationId xmlns:a16="http://schemas.microsoft.com/office/drawing/2014/main" id="{37E86B55-3F4E-4F7F-A9EB-0CA7EF2FC60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09" name="Text Box 16">
          <a:extLst>
            <a:ext uri="{FF2B5EF4-FFF2-40B4-BE49-F238E27FC236}">
              <a16:creationId xmlns:a16="http://schemas.microsoft.com/office/drawing/2014/main" id="{77E0C265-F2A8-43D6-97F4-AC6C1C5EA8F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0" name="Text Box 17">
          <a:extLst>
            <a:ext uri="{FF2B5EF4-FFF2-40B4-BE49-F238E27FC236}">
              <a16:creationId xmlns:a16="http://schemas.microsoft.com/office/drawing/2014/main" id="{E985657D-CE3A-4107-81CB-35255FDABBC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1" name="Text Box 18">
          <a:extLst>
            <a:ext uri="{FF2B5EF4-FFF2-40B4-BE49-F238E27FC236}">
              <a16:creationId xmlns:a16="http://schemas.microsoft.com/office/drawing/2014/main" id="{5A6B957A-1BC3-4603-90C2-41CE05B3F14D}"/>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2" name="Text Box 19">
          <a:extLst>
            <a:ext uri="{FF2B5EF4-FFF2-40B4-BE49-F238E27FC236}">
              <a16:creationId xmlns:a16="http://schemas.microsoft.com/office/drawing/2014/main" id="{7983CF57-F1DB-47BB-B3C3-4B038CA599B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3" name="Text Box 16">
          <a:extLst>
            <a:ext uri="{FF2B5EF4-FFF2-40B4-BE49-F238E27FC236}">
              <a16:creationId xmlns:a16="http://schemas.microsoft.com/office/drawing/2014/main" id="{0521C152-AFB9-4415-9937-99B4196CFBF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4" name="Text Box 17">
          <a:extLst>
            <a:ext uri="{FF2B5EF4-FFF2-40B4-BE49-F238E27FC236}">
              <a16:creationId xmlns:a16="http://schemas.microsoft.com/office/drawing/2014/main" id="{5C5D350A-E89A-41CB-A5A8-17CAF8D6DD8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5" name="Text Box 18">
          <a:extLst>
            <a:ext uri="{FF2B5EF4-FFF2-40B4-BE49-F238E27FC236}">
              <a16:creationId xmlns:a16="http://schemas.microsoft.com/office/drawing/2014/main" id="{15EC687A-3309-4054-9D99-41029EB495F1}"/>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6" name="Text Box 19">
          <a:extLst>
            <a:ext uri="{FF2B5EF4-FFF2-40B4-BE49-F238E27FC236}">
              <a16:creationId xmlns:a16="http://schemas.microsoft.com/office/drawing/2014/main" id="{44F73D16-A896-42A2-A474-1B88E39401E3}"/>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17" name="Text Box 15">
          <a:extLst>
            <a:ext uri="{FF2B5EF4-FFF2-40B4-BE49-F238E27FC236}">
              <a16:creationId xmlns:a16="http://schemas.microsoft.com/office/drawing/2014/main" id="{6DC81ED4-4D12-4491-9E3D-40726AD060DD}"/>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8" name="Text Box 16">
          <a:extLst>
            <a:ext uri="{FF2B5EF4-FFF2-40B4-BE49-F238E27FC236}">
              <a16:creationId xmlns:a16="http://schemas.microsoft.com/office/drawing/2014/main" id="{75DD08A4-2D2A-41E7-9F1C-DF50D7B0396D}"/>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9" name="Text Box 17">
          <a:extLst>
            <a:ext uri="{FF2B5EF4-FFF2-40B4-BE49-F238E27FC236}">
              <a16:creationId xmlns:a16="http://schemas.microsoft.com/office/drawing/2014/main" id="{5B1B1B2A-0B6D-48EF-8569-1AC8D330D73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0" name="Text Box 18">
          <a:extLst>
            <a:ext uri="{FF2B5EF4-FFF2-40B4-BE49-F238E27FC236}">
              <a16:creationId xmlns:a16="http://schemas.microsoft.com/office/drawing/2014/main" id="{F99FE408-8C02-4C03-BBEB-AEA91F76FA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1" name="Text Box 19">
          <a:extLst>
            <a:ext uri="{FF2B5EF4-FFF2-40B4-BE49-F238E27FC236}">
              <a16:creationId xmlns:a16="http://schemas.microsoft.com/office/drawing/2014/main" id="{22FEC325-D488-4E2D-9412-684A95BB194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2" name="Text Box 16">
          <a:extLst>
            <a:ext uri="{FF2B5EF4-FFF2-40B4-BE49-F238E27FC236}">
              <a16:creationId xmlns:a16="http://schemas.microsoft.com/office/drawing/2014/main" id="{D48CAD43-5BEA-491B-A0A4-3FA75E18DB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3" name="Text Box 17">
          <a:extLst>
            <a:ext uri="{FF2B5EF4-FFF2-40B4-BE49-F238E27FC236}">
              <a16:creationId xmlns:a16="http://schemas.microsoft.com/office/drawing/2014/main" id="{2F9C5D92-87C2-43AF-8976-5C52425323E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4" name="Text Box 18">
          <a:extLst>
            <a:ext uri="{FF2B5EF4-FFF2-40B4-BE49-F238E27FC236}">
              <a16:creationId xmlns:a16="http://schemas.microsoft.com/office/drawing/2014/main" id="{A1018AAC-4966-499C-84C8-F4825923D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5" name="Text Box 16">
          <a:extLst>
            <a:ext uri="{FF2B5EF4-FFF2-40B4-BE49-F238E27FC236}">
              <a16:creationId xmlns:a16="http://schemas.microsoft.com/office/drawing/2014/main" id="{50DB912C-3774-4120-8E2E-7E626ABA5A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6" name="Text Box 17">
          <a:extLst>
            <a:ext uri="{FF2B5EF4-FFF2-40B4-BE49-F238E27FC236}">
              <a16:creationId xmlns:a16="http://schemas.microsoft.com/office/drawing/2014/main" id="{D0874FA3-45BE-492A-9C2C-5B77E5513C4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7" name="Text Box 18">
          <a:extLst>
            <a:ext uri="{FF2B5EF4-FFF2-40B4-BE49-F238E27FC236}">
              <a16:creationId xmlns:a16="http://schemas.microsoft.com/office/drawing/2014/main" id="{F52A9C3A-53C1-4108-B3AB-4C5A059D34B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8" name="Text Box 19">
          <a:extLst>
            <a:ext uri="{FF2B5EF4-FFF2-40B4-BE49-F238E27FC236}">
              <a16:creationId xmlns:a16="http://schemas.microsoft.com/office/drawing/2014/main" id="{C52032E9-4547-41D2-BD55-F3D38FFCB26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9" name="Text Box 16">
          <a:extLst>
            <a:ext uri="{FF2B5EF4-FFF2-40B4-BE49-F238E27FC236}">
              <a16:creationId xmlns:a16="http://schemas.microsoft.com/office/drawing/2014/main" id="{94F3C9A8-3E63-4729-B459-16714BC9A81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0" name="Text Box 17">
          <a:extLst>
            <a:ext uri="{FF2B5EF4-FFF2-40B4-BE49-F238E27FC236}">
              <a16:creationId xmlns:a16="http://schemas.microsoft.com/office/drawing/2014/main" id="{1E6BDBFA-40EE-44C2-AD01-3A7F47BBCAD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1" name="Text Box 18">
          <a:extLst>
            <a:ext uri="{FF2B5EF4-FFF2-40B4-BE49-F238E27FC236}">
              <a16:creationId xmlns:a16="http://schemas.microsoft.com/office/drawing/2014/main" id="{F41F130C-8C54-493B-8B3F-EF164D4DD7B3}"/>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2" name="Text Box 19">
          <a:extLst>
            <a:ext uri="{FF2B5EF4-FFF2-40B4-BE49-F238E27FC236}">
              <a16:creationId xmlns:a16="http://schemas.microsoft.com/office/drawing/2014/main" id="{542B8FAD-9C99-4C60-BC22-7782551C27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233" name="Text Box 15">
          <a:extLst>
            <a:ext uri="{FF2B5EF4-FFF2-40B4-BE49-F238E27FC236}">
              <a16:creationId xmlns:a16="http://schemas.microsoft.com/office/drawing/2014/main" id="{C06BFF0C-CCF1-4632-814A-24274E52F157}"/>
            </a:ext>
          </a:extLst>
        </xdr:cNvPr>
        <xdr:cNvSpPr txBox="1">
          <a:spLocks noChangeArrowheads="1"/>
        </xdr:cNvSpPr>
      </xdr:nvSpPr>
      <xdr:spPr bwMode="auto">
        <a:xfrm>
          <a:off x="4743450" y="16878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34" name="Text Box 15">
          <a:extLst>
            <a:ext uri="{FF2B5EF4-FFF2-40B4-BE49-F238E27FC236}">
              <a16:creationId xmlns:a16="http://schemas.microsoft.com/office/drawing/2014/main" id="{D736034F-C819-4A00-BA06-05B3482EFE5C}"/>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35" name="Text Box 15">
          <a:extLst>
            <a:ext uri="{FF2B5EF4-FFF2-40B4-BE49-F238E27FC236}">
              <a16:creationId xmlns:a16="http://schemas.microsoft.com/office/drawing/2014/main" id="{FF2505D5-E322-4382-8711-D563FEFD06C2}"/>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36" name="Text Box 15">
          <a:extLst>
            <a:ext uri="{FF2B5EF4-FFF2-40B4-BE49-F238E27FC236}">
              <a16:creationId xmlns:a16="http://schemas.microsoft.com/office/drawing/2014/main" id="{28E4ABC3-F6A0-4942-84DE-2B9AE45FAA4C}"/>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2237" name="Text Box 15">
          <a:extLst>
            <a:ext uri="{FF2B5EF4-FFF2-40B4-BE49-F238E27FC236}">
              <a16:creationId xmlns:a16="http://schemas.microsoft.com/office/drawing/2014/main" id="{50C459DE-8692-4534-B0F5-FFDFC1A3B791}"/>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8" name="Text Box 16">
          <a:extLst>
            <a:ext uri="{FF2B5EF4-FFF2-40B4-BE49-F238E27FC236}">
              <a16:creationId xmlns:a16="http://schemas.microsoft.com/office/drawing/2014/main" id="{70F9D887-89A1-4FF2-BBFD-3B48DD8E730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9" name="Text Box 17">
          <a:extLst>
            <a:ext uri="{FF2B5EF4-FFF2-40B4-BE49-F238E27FC236}">
              <a16:creationId xmlns:a16="http://schemas.microsoft.com/office/drawing/2014/main" id="{B99BA241-6B49-40ED-B027-F51A8FDCEC2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0" name="Text Box 18">
          <a:extLst>
            <a:ext uri="{FF2B5EF4-FFF2-40B4-BE49-F238E27FC236}">
              <a16:creationId xmlns:a16="http://schemas.microsoft.com/office/drawing/2014/main" id="{A794EC46-0024-4575-B2E9-07F945A4472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1" name="Text Box 19">
          <a:extLst>
            <a:ext uri="{FF2B5EF4-FFF2-40B4-BE49-F238E27FC236}">
              <a16:creationId xmlns:a16="http://schemas.microsoft.com/office/drawing/2014/main" id="{8BBD5512-FB7F-49DB-A17F-D1E51C0000B6}"/>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2" name="Text Box 16">
          <a:extLst>
            <a:ext uri="{FF2B5EF4-FFF2-40B4-BE49-F238E27FC236}">
              <a16:creationId xmlns:a16="http://schemas.microsoft.com/office/drawing/2014/main" id="{AACBD173-F59F-4330-9706-A3350273B4F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3" name="Text Box 17">
          <a:extLst>
            <a:ext uri="{FF2B5EF4-FFF2-40B4-BE49-F238E27FC236}">
              <a16:creationId xmlns:a16="http://schemas.microsoft.com/office/drawing/2014/main" id="{754CDE71-7931-4D71-885E-4584BA422C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4" name="Text Box 18">
          <a:extLst>
            <a:ext uri="{FF2B5EF4-FFF2-40B4-BE49-F238E27FC236}">
              <a16:creationId xmlns:a16="http://schemas.microsoft.com/office/drawing/2014/main" id="{0D6E5686-D2E6-40A9-863A-D1DECD00C1C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5" name="Text Box 19">
          <a:extLst>
            <a:ext uri="{FF2B5EF4-FFF2-40B4-BE49-F238E27FC236}">
              <a16:creationId xmlns:a16="http://schemas.microsoft.com/office/drawing/2014/main" id="{D519F25F-9A58-4030-940F-82007BA791B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6" name="Text Box 16">
          <a:extLst>
            <a:ext uri="{FF2B5EF4-FFF2-40B4-BE49-F238E27FC236}">
              <a16:creationId xmlns:a16="http://schemas.microsoft.com/office/drawing/2014/main" id="{36D5C8C9-4D03-4C8A-BEFB-13208613C45D}"/>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7" name="Text Box 17">
          <a:extLst>
            <a:ext uri="{FF2B5EF4-FFF2-40B4-BE49-F238E27FC236}">
              <a16:creationId xmlns:a16="http://schemas.microsoft.com/office/drawing/2014/main" id="{C1F18444-787B-48B9-A3CF-D6470940DEC9}"/>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48" name="Text Box 15">
          <a:extLst>
            <a:ext uri="{FF2B5EF4-FFF2-40B4-BE49-F238E27FC236}">
              <a16:creationId xmlns:a16="http://schemas.microsoft.com/office/drawing/2014/main" id="{29545296-8E05-411A-BC61-6394340C48F5}"/>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9" name="Text Box 16">
          <a:extLst>
            <a:ext uri="{FF2B5EF4-FFF2-40B4-BE49-F238E27FC236}">
              <a16:creationId xmlns:a16="http://schemas.microsoft.com/office/drawing/2014/main" id="{E2DBED19-EB2A-40D4-A4C2-D09A5C4A158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0" name="Text Box 17">
          <a:extLst>
            <a:ext uri="{FF2B5EF4-FFF2-40B4-BE49-F238E27FC236}">
              <a16:creationId xmlns:a16="http://schemas.microsoft.com/office/drawing/2014/main" id="{EB249CBC-FFE9-43C3-8F75-C356AF21108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1" name="Text Box 18">
          <a:extLst>
            <a:ext uri="{FF2B5EF4-FFF2-40B4-BE49-F238E27FC236}">
              <a16:creationId xmlns:a16="http://schemas.microsoft.com/office/drawing/2014/main" id="{64FF5754-9476-4C55-B634-62A791F0DD1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2" name="Text Box 19">
          <a:extLst>
            <a:ext uri="{FF2B5EF4-FFF2-40B4-BE49-F238E27FC236}">
              <a16:creationId xmlns:a16="http://schemas.microsoft.com/office/drawing/2014/main" id="{E5F26E46-9D1E-411D-8793-2D961BE32AE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34</xdr:row>
      <xdr:rowOff>504825</xdr:rowOff>
    </xdr:from>
    <xdr:ext cx="95250" cy="442269"/>
    <xdr:sp macro="" textlink="">
      <xdr:nvSpPr>
        <xdr:cNvPr id="2253" name="Text Box 15">
          <a:extLst>
            <a:ext uri="{FF2B5EF4-FFF2-40B4-BE49-F238E27FC236}">
              <a16:creationId xmlns:a16="http://schemas.microsoft.com/office/drawing/2014/main" id="{B7603E7D-2808-4E96-B9E2-F85B893DD6A2}"/>
            </a:ext>
          </a:extLst>
        </xdr:cNvPr>
        <xdr:cNvSpPr txBox="1">
          <a:spLocks noChangeArrowheads="1"/>
        </xdr:cNvSpPr>
      </xdr:nvSpPr>
      <xdr:spPr bwMode="auto">
        <a:xfrm>
          <a:off x="14363700" y="18364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4" name="Text Box 16">
          <a:extLst>
            <a:ext uri="{FF2B5EF4-FFF2-40B4-BE49-F238E27FC236}">
              <a16:creationId xmlns:a16="http://schemas.microsoft.com/office/drawing/2014/main" id="{C1655E8C-8F95-44B4-9347-5BE3AA9962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5" name="Text Box 17">
          <a:extLst>
            <a:ext uri="{FF2B5EF4-FFF2-40B4-BE49-F238E27FC236}">
              <a16:creationId xmlns:a16="http://schemas.microsoft.com/office/drawing/2014/main" id="{DAC43D80-EC41-41B1-9171-6360AE7E047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6" name="Text Box 18">
          <a:extLst>
            <a:ext uri="{FF2B5EF4-FFF2-40B4-BE49-F238E27FC236}">
              <a16:creationId xmlns:a16="http://schemas.microsoft.com/office/drawing/2014/main" id="{CB07B172-ABF3-47B2-A1DC-A409165B6CB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7" name="Text Box 16">
          <a:extLst>
            <a:ext uri="{FF2B5EF4-FFF2-40B4-BE49-F238E27FC236}">
              <a16:creationId xmlns:a16="http://schemas.microsoft.com/office/drawing/2014/main" id="{25EA7A95-80A1-4866-A228-C388A536341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8" name="Text Box 17">
          <a:extLst>
            <a:ext uri="{FF2B5EF4-FFF2-40B4-BE49-F238E27FC236}">
              <a16:creationId xmlns:a16="http://schemas.microsoft.com/office/drawing/2014/main" id="{7A632CB0-6BD2-4411-8A88-25587E2EC8C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9" name="Text Box 18">
          <a:extLst>
            <a:ext uri="{FF2B5EF4-FFF2-40B4-BE49-F238E27FC236}">
              <a16:creationId xmlns:a16="http://schemas.microsoft.com/office/drawing/2014/main" id="{D34001E2-122E-42D4-8E88-716FA97874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0" name="Text Box 19">
          <a:extLst>
            <a:ext uri="{FF2B5EF4-FFF2-40B4-BE49-F238E27FC236}">
              <a16:creationId xmlns:a16="http://schemas.microsoft.com/office/drawing/2014/main" id="{478310B6-1018-4EBE-9AEE-DF3366D760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1" name="Text Box 16">
          <a:extLst>
            <a:ext uri="{FF2B5EF4-FFF2-40B4-BE49-F238E27FC236}">
              <a16:creationId xmlns:a16="http://schemas.microsoft.com/office/drawing/2014/main" id="{1FCD06AC-3179-4706-8489-CCE96C102E9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2" name="Text Box 17">
          <a:extLst>
            <a:ext uri="{FF2B5EF4-FFF2-40B4-BE49-F238E27FC236}">
              <a16:creationId xmlns:a16="http://schemas.microsoft.com/office/drawing/2014/main" id="{8DA08ACC-97EF-4F6B-ACB9-B97DF374F6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3" name="Text Box 18">
          <a:extLst>
            <a:ext uri="{FF2B5EF4-FFF2-40B4-BE49-F238E27FC236}">
              <a16:creationId xmlns:a16="http://schemas.microsoft.com/office/drawing/2014/main" id="{D1182B59-C915-4CDD-B7C0-BE7E9AA95CCD}"/>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64" name="Text Box 15">
          <a:extLst>
            <a:ext uri="{FF2B5EF4-FFF2-40B4-BE49-F238E27FC236}">
              <a16:creationId xmlns:a16="http://schemas.microsoft.com/office/drawing/2014/main" id="{EC9BA888-D5B5-4462-B13B-074DA04C2B98}"/>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5" name="Text Box 16">
          <a:extLst>
            <a:ext uri="{FF2B5EF4-FFF2-40B4-BE49-F238E27FC236}">
              <a16:creationId xmlns:a16="http://schemas.microsoft.com/office/drawing/2014/main" id="{0ADD6B6A-D046-4231-B74A-9852558CF09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6" name="Text Box 17">
          <a:extLst>
            <a:ext uri="{FF2B5EF4-FFF2-40B4-BE49-F238E27FC236}">
              <a16:creationId xmlns:a16="http://schemas.microsoft.com/office/drawing/2014/main" id="{E1E0A5DC-8DD6-419A-8912-D9FDB6CB6F1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7" name="Text Box 18">
          <a:extLst>
            <a:ext uri="{FF2B5EF4-FFF2-40B4-BE49-F238E27FC236}">
              <a16:creationId xmlns:a16="http://schemas.microsoft.com/office/drawing/2014/main" id="{47F57166-7DF1-4EC5-9BDB-CF676BFE295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8" name="Text Box 19">
          <a:extLst>
            <a:ext uri="{FF2B5EF4-FFF2-40B4-BE49-F238E27FC236}">
              <a16:creationId xmlns:a16="http://schemas.microsoft.com/office/drawing/2014/main" id="{5FEBFDB4-0838-4A65-9AD8-81DAA90C3D95}"/>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69" name="Text Box 16">
          <a:extLst>
            <a:ext uri="{FF2B5EF4-FFF2-40B4-BE49-F238E27FC236}">
              <a16:creationId xmlns:a16="http://schemas.microsoft.com/office/drawing/2014/main" id="{26A651EC-C079-4C49-BC01-E9E0647B04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0" name="Text Box 17">
          <a:extLst>
            <a:ext uri="{FF2B5EF4-FFF2-40B4-BE49-F238E27FC236}">
              <a16:creationId xmlns:a16="http://schemas.microsoft.com/office/drawing/2014/main" id="{D21BB4AA-1028-4717-A610-EFB8310538AE}"/>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1" name="Text Box 18">
          <a:extLst>
            <a:ext uri="{FF2B5EF4-FFF2-40B4-BE49-F238E27FC236}">
              <a16:creationId xmlns:a16="http://schemas.microsoft.com/office/drawing/2014/main" id="{BEAB04A7-7771-498F-8262-65582557196C}"/>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2" name="Text Box 19">
          <a:extLst>
            <a:ext uri="{FF2B5EF4-FFF2-40B4-BE49-F238E27FC236}">
              <a16:creationId xmlns:a16="http://schemas.microsoft.com/office/drawing/2014/main" id="{8B7E37F5-619D-4B2F-9D24-B6FC6D86594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3" name="Text Box 16">
          <a:extLst>
            <a:ext uri="{FF2B5EF4-FFF2-40B4-BE49-F238E27FC236}">
              <a16:creationId xmlns:a16="http://schemas.microsoft.com/office/drawing/2014/main" id="{3E81A631-05E3-4808-8204-4A06CB6689BE}"/>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4" name="Text Box 17">
          <a:extLst>
            <a:ext uri="{FF2B5EF4-FFF2-40B4-BE49-F238E27FC236}">
              <a16:creationId xmlns:a16="http://schemas.microsoft.com/office/drawing/2014/main" id="{E20836CF-D4B8-429B-BDC1-75368B8CBBDD}"/>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5" name="Text Box 18">
          <a:extLst>
            <a:ext uri="{FF2B5EF4-FFF2-40B4-BE49-F238E27FC236}">
              <a16:creationId xmlns:a16="http://schemas.microsoft.com/office/drawing/2014/main" id="{C2638A10-D519-4CDE-A82F-E07AEB2BBFFB}"/>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6" name="Text Box 19">
          <a:extLst>
            <a:ext uri="{FF2B5EF4-FFF2-40B4-BE49-F238E27FC236}">
              <a16:creationId xmlns:a16="http://schemas.microsoft.com/office/drawing/2014/main" id="{D4FF82F2-1EA4-4795-9177-1148440833F7}"/>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77" name="Text Box 15">
          <a:extLst>
            <a:ext uri="{FF2B5EF4-FFF2-40B4-BE49-F238E27FC236}">
              <a16:creationId xmlns:a16="http://schemas.microsoft.com/office/drawing/2014/main" id="{89006FC6-1228-437C-BC0A-0D14127000E7}"/>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8" name="Text Box 16">
          <a:extLst>
            <a:ext uri="{FF2B5EF4-FFF2-40B4-BE49-F238E27FC236}">
              <a16:creationId xmlns:a16="http://schemas.microsoft.com/office/drawing/2014/main" id="{3092081F-E17C-42CA-86AA-9E6D0D6DA6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9" name="Text Box 17">
          <a:extLst>
            <a:ext uri="{FF2B5EF4-FFF2-40B4-BE49-F238E27FC236}">
              <a16:creationId xmlns:a16="http://schemas.microsoft.com/office/drawing/2014/main" id="{8E7E64E3-1825-46EA-B458-408D9A753BA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0" name="Text Box 18">
          <a:extLst>
            <a:ext uri="{FF2B5EF4-FFF2-40B4-BE49-F238E27FC236}">
              <a16:creationId xmlns:a16="http://schemas.microsoft.com/office/drawing/2014/main" id="{B390FE95-DA1C-4E14-8FB2-950C18A69C5F}"/>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1" name="Text Box 19">
          <a:extLst>
            <a:ext uri="{FF2B5EF4-FFF2-40B4-BE49-F238E27FC236}">
              <a16:creationId xmlns:a16="http://schemas.microsoft.com/office/drawing/2014/main" id="{C8C38FCF-0CB5-4DA0-9C38-2D72042E8C8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2" name="Text Box 16">
          <a:extLst>
            <a:ext uri="{FF2B5EF4-FFF2-40B4-BE49-F238E27FC236}">
              <a16:creationId xmlns:a16="http://schemas.microsoft.com/office/drawing/2014/main" id="{8D5FB7F2-E85C-4865-8D95-734488132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3" name="Text Box 17">
          <a:extLst>
            <a:ext uri="{FF2B5EF4-FFF2-40B4-BE49-F238E27FC236}">
              <a16:creationId xmlns:a16="http://schemas.microsoft.com/office/drawing/2014/main" id="{6DEC0C92-6D8D-4AA7-87D9-81CE89E3DCA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15875</xdr:rowOff>
    </xdr:from>
    <xdr:ext cx="95250" cy="171450"/>
    <xdr:sp macro="" textlink="">
      <xdr:nvSpPr>
        <xdr:cNvPr id="2284" name="Text Box 18">
          <a:extLst>
            <a:ext uri="{FF2B5EF4-FFF2-40B4-BE49-F238E27FC236}">
              <a16:creationId xmlns:a16="http://schemas.microsoft.com/office/drawing/2014/main" id="{9D97B9C6-D98D-4DFE-9887-09A1FD2667C7}"/>
            </a:ext>
          </a:extLst>
        </xdr:cNvPr>
        <xdr:cNvSpPr txBox="1">
          <a:spLocks noChangeArrowheads="1"/>
        </xdr:cNvSpPr>
      </xdr:nvSpPr>
      <xdr:spPr bwMode="auto">
        <a:xfrm>
          <a:off x="14355762" y="18751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5" name="Text Box 16">
          <a:extLst>
            <a:ext uri="{FF2B5EF4-FFF2-40B4-BE49-F238E27FC236}">
              <a16:creationId xmlns:a16="http://schemas.microsoft.com/office/drawing/2014/main" id="{A78F4508-B8E2-4011-9955-9714259668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6" name="Text Box 17">
          <a:extLst>
            <a:ext uri="{FF2B5EF4-FFF2-40B4-BE49-F238E27FC236}">
              <a16:creationId xmlns:a16="http://schemas.microsoft.com/office/drawing/2014/main" id="{92184E1E-0D54-4F85-A343-F17F7344AA4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7" name="Text Box 18">
          <a:extLst>
            <a:ext uri="{FF2B5EF4-FFF2-40B4-BE49-F238E27FC236}">
              <a16:creationId xmlns:a16="http://schemas.microsoft.com/office/drawing/2014/main" id="{2596385A-1D71-4DBF-9BF3-6DAA00E527BF}"/>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8" name="Text Box 19">
          <a:extLst>
            <a:ext uri="{FF2B5EF4-FFF2-40B4-BE49-F238E27FC236}">
              <a16:creationId xmlns:a16="http://schemas.microsoft.com/office/drawing/2014/main" id="{D5FA23D3-86AE-40FB-9EC3-C062584798A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9" name="Text Box 16">
          <a:extLst>
            <a:ext uri="{FF2B5EF4-FFF2-40B4-BE49-F238E27FC236}">
              <a16:creationId xmlns:a16="http://schemas.microsoft.com/office/drawing/2014/main" id="{F94541FE-59E4-4F99-8A6B-371D7827122E}"/>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0" name="Text Box 15">
          <a:extLst>
            <a:ext uri="{FF2B5EF4-FFF2-40B4-BE49-F238E27FC236}">
              <a16:creationId xmlns:a16="http://schemas.microsoft.com/office/drawing/2014/main" id="{CD738174-9855-4ADC-BD77-C65B0DCF990B}"/>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291" name="Text Box 15">
          <a:extLst>
            <a:ext uri="{FF2B5EF4-FFF2-40B4-BE49-F238E27FC236}">
              <a16:creationId xmlns:a16="http://schemas.microsoft.com/office/drawing/2014/main" id="{99502DD4-3224-4906-9D2F-1011F97EBC74}"/>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292" name="Text Box 15">
          <a:extLst>
            <a:ext uri="{FF2B5EF4-FFF2-40B4-BE49-F238E27FC236}">
              <a16:creationId xmlns:a16="http://schemas.microsoft.com/office/drawing/2014/main" id="{5727068F-0836-4EE2-8C7B-DA0C7EABB94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293" name="Text Box 15">
          <a:extLst>
            <a:ext uri="{FF2B5EF4-FFF2-40B4-BE49-F238E27FC236}">
              <a16:creationId xmlns:a16="http://schemas.microsoft.com/office/drawing/2014/main" id="{5847A5F6-0D2F-417B-B6A6-93C3E19BFA8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294" name="Text Box 15">
          <a:extLst>
            <a:ext uri="{FF2B5EF4-FFF2-40B4-BE49-F238E27FC236}">
              <a16:creationId xmlns:a16="http://schemas.microsoft.com/office/drawing/2014/main" id="{66DBCB05-3F29-4C2B-996E-99B2F6D1BBC1}"/>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5" name="Text Box 15">
          <a:extLst>
            <a:ext uri="{FF2B5EF4-FFF2-40B4-BE49-F238E27FC236}">
              <a16:creationId xmlns:a16="http://schemas.microsoft.com/office/drawing/2014/main" id="{EEDA916E-5A22-4573-8A99-1FD994B138A9}"/>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6" name="Text Box 16">
          <a:extLst>
            <a:ext uri="{FF2B5EF4-FFF2-40B4-BE49-F238E27FC236}">
              <a16:creationId xmlns:a16="http://schemas.microsoft.com/office/drawing/2014/main" id="{2181B370-41CC-44CE-8180-AB4ABE3C6A6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7" name="Text Box 17">
          <a:extLst>
            <a:ext uri="{FF2B5EF4-FFF2-40B4-BE49-F238E27FC236}">
              <a16:creationId xmlns:a16="http://schemas.microsoft.com/office/drawing/2014/main" id="{1B6130F7-3B32-42C6-88AA-2F4E500CC96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8" name="Text Box 18">
          <a:extLst>
            <a:ext uri="{FF2B5EF4-FFF2-40B4-BE49-F238E27FC236}">
              <a16:creationId xmlns:a16="http://schemas.microsoft.com/office/drawing/2014/main" id="{26B5A8CF-A786-42B7-8F5E-BB07B155E1F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9" name="Text Box 19">
          <a:extLst>
            <a:ext uri="{FF2B5EF4-FFF2-40B4-BE49-F238E27FC236}">
              <a16:creationId xmlns:a16="http://schemas.microsoft.com/office/drawing/2014/main" id="{DEAFA5CB-9656-4B06-B030-6D33F55B201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0" name="Text Box 16">
          <a:extLst>
            <a:ext uri="{FF2B5EF4-FFF2-40B4-BE49-F238E27FC236}">
              <a16:creationId xmlns:a16="http://schemas.microsoft.com/office/drawing/2014/main" id="{7446EA77-FF48-423D-930D-5136C488CCC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1" name="Text Box 17">
          <a:extLst>
            <a:ext uri="{FF2B5EF4-FFF2-40B4-BE49-F238E27FC236}">
              <a16:creationId xmlns:a16="http://schemas.microsoft.com/office/drawing/2014/main" id="{A7843411-B95C-4C28-8924-DC9D7FA49BB2}"/>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2" name="Text Box 18">
          <a:extLst>
            <a:ext uri="{FF2B5EF4-FFF2-40B4-BE49-F238E27FC236}">
              <a16:creationId xmlns:a16="http://schemas.microsoft.com/office/drawing/2014/main" id="{D7954AA5-DCE6-493A-B90D-D44F5CC90F9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3" name="Text Box 19">
          <a:extLst>
            <a:ext uri="{FF2B5EF4-FFF2-40B4-BE49-F238E27FC236}">
              <a16:creationId xmlns:a16="http://schemas.microsoft.com/office/drawing/2014/main" id="{B3853B57-9190-4331-B16A-8069581230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4" name="Text Box 16">
          <a:extLst>
            <a:ext uri="{FF2B5EF4-FFF2-40B4-BE49-F238E27FC236}">
              <a16:creationId xmlns:a16="http://schemas.microsoft.com/office/drawing/2014/main" id="{27E53C74-028E-4655-949B-546DEDBC177C}"/>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5" name="Text Box 17">
          <a:extLst>
            <a:ext uri="{FF2B5EF4-FFF2-40B4-BE49-F238E27FC236}">
              <a16:creationId xmlns:a16="http://schemas.microsoft.com/office/drawing/2014/main" id="{DBA3D513-B203-4489-BE6B-263D2F73F333}"/>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6" name="Text Box 18">
          <a:extLst>
            <a:ext uri="{FF2B5EF4-FFF2-40B4-BE49-F238E27FC236}">
              <a16:creationId xmlns:a16="http://schemas.microsoft.com/office/drawing/2014/main" id="{1759D361-A35B-43CB-AAE6-97172027B3E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7" name="Text Box 19">
          <a:extLst>
            <a:ext uri="{FF2B5EF4-FFF2-40B4-BE49-F238E27FC236}">
              <a16:creationId xmlns:a16="http://schemas.microsoft.com/office/drawing/2014/main" id="{766BD735-3AF1-4E81-AA37-0841B922E3D4}"/>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08" name="Text Box 15">
          <a:extLst>
            <a:ext uri="{FF2B5EF4-FFF2-40B4-BE49-F238E27FC236}">
              <a16:creationId xmlns:a16="http://schemas.microsoft.com/office/drawing/2014/main" id="{6141B589-2B32-4288-9DB9-DF230802AAB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09" name="Text Box 16">
          <a:extLst>
            <a:ext uri="{FF2B5EF4-FFF2-40B4-BE49-F238E27FC236}">
              <a16:creationId xmlns:a16="http://schemas.microsoft.com/office/drawing/2014/main" id="{F529C887-7BEE-4EF3-9EF1-A438FF0BF77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0" name="Text Box 17">
          <a:extLst>
            <a:ext uri="{FF2B5EF4-FFF2-40B4-BE49-F238E27FC236}">
              <a16:creationId xmlns:a16="http://schemas.microsoft.com/office/drawing/2014/main" id="{C8410D67-BC0B-489A-9D4B-A999B7B7E6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1" name="Text Box 18">
          <a:extLst>
            <a:ext uri="{FF2B5EF4-FFF2-40B4-BE49-F238E27FC236}">
              <a16:creationId xmlns:a16="http://schemas.microsoft.com/office/drawing/2014/main" id="{E5CC05CE-0A7E-492E-B2C1-50B5D39FCC0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2" name="Text Box 19">
          <a:extLst>
            <a:ext uri="{FF2B5EF4-FFF2-40B4-BE49-F238E27FC236}">
              <a16:creationId xmlns:a16="http://schemas.microsoft.com/office/drawing/2014/main" id="{08DB6A75-8E44-4A5C-B19B-FDD72C2C3B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3" name="Text Box 16">
          <a:extLst>
            <a:ext uri="{FF2B5EF4-FFF2-40B4-BE49-F238E27FC236}">
              <a16:creationId xmlns:a16="http://schemas.microsoft.com/office/drawing/2014/main" id="{7B6D6AE7-66DE-4570-B46B-DE9F756EE2EA}"/>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4" name="Text Box 17">
          <a:extLst>
            <a:ext uri="{FF2B5EF4-FFF2-40B4-BE49-F238E27FC236}">
              <a16:creationId xmlns:a16="http://schemas.microsoft.com/office/drawing/2014/main" id="{F09A5ECC-BECF-4E0B-97D1-23E70FFC58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5" name="Text Box 18">
          <a:extLst>
            <a:ext uri="{FF2B5EF4-FFF2-40B4-BE49-F238E27FC236}">
              <a16:creationId xmlns:a16="http://schemas.microsoft.com/office/drawing/2014/main" id="{D2B0C02D-082C-43E6-802A-980C0ECC632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6" name="Text Box 16">
          <a:extLst>
            <a:ext uri="{FF2B5EF4-FFF2-40B4-BE49-F238E27FC236}">
              <a16:creationId xmlns:a16="http://schemas.microsoft.com/office/drawing/2014/main" id="{74F3E7DA-AAD0-4A34-A76D-9930CEC33A2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7" name="Text Box 17">
          <a:extLst>
            <a:ext uri="{FF2B5EF4-FFF2-40B4-BE49-F238E27FC236}">
              <a16:creationId xmlns:a16="http://schemas.microsoft.com/office/drawing/2014/main" id="{AAEF57F2-81AC-4FA5-B290-E64139AC760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8" name="Text Box 18">
          <a:extLst>
            <a:ext uri="{FF2B5EF4-FFF2-40B4-BE49-F238E27FC236}">
              <a16:creationId xmlns:a16="http://schemas.microsoft.com/office/drawing/2014/main" id="{D195D96D-2ACA-4DB2-B74F-63D264CFA01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9" name="Text Box 19">
          <a:extLst>
            <a:ext uri="{FF2B5EF4-FFF2-40B4-BE49-F238E27FC236}">
              <a16:creationId xmlns:a16="http://schemas.microsoft.com/office/drawing/2014/main" id="{D06F45FD-F084-4FAA-BD59-C65C33708C4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0" name="Text Box 16">
          <a:extLst>
            <a:ext uri="{FF2B5EF4-FFF2-40B4-BE49-F238E27FC236}">
              <a16:creationId xmlns:a16="http://schemas.microsoft.com/office/drawing/2014/main" id="{4881D78B-C24E-49A2-B0CD-48C88181B4F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1" name="Text Box 17">
          <a:extLst>
            <a:ext uri="{FF2B5EF4-FFF2-40B4-BE49-F238E27FC236}">
              <a16:creationId xmlns:a16="http://schemas.microsoft.com/office/drawing/2014/main" id="{E6B81CFF-7373-4151-9385-8A8BC79E633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2" name="Text Box 18">
          <a:extLst>
            <a:ext uri="{FF2B5EF4-FFF2-40B4-BE49-F238E27FC236}">
              <a16:creationId xmlns:a16="http://schemas.microsoft.com/office/drawing/2014/main" id="{218B7DC3-A4D2-41BB-8531-DEFAD1A6746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3" name="Text Box 19">
          <a:extLst>
            <a:ext uri="{FF2B5EF4-FFF2-40B4-BE49-F238E27FC236}">
              <a16:creationId xmlns:a16="http://schemas.microsoft.com/office/drawing/2014/main" id="{27AAFFCD-0F86-4C71-AA30-43F15AB70D0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324" name="Text Box 15">
          <a:extLst>
            <a:ext uri="{FF2B5EF4-FFF2-40B4-BE49-F238E27FC236}">
              <a16:creationId xmlns:a16="http://schemas.microsoft.com/office/drawing/2014/main" id="{F8A40AB5-EE09-4841-85A2-B0937C72176A}"/>
            </a:ext>
          </a:extLst>
        </xdr:cNvPr>
        <xdr:cNvSpPr txBox="1">
          <a:spLocks noChangeArrowheads="1"/>
        </xdr:cNvSpPr>
      </xdr:nvSpPr>
      <xdr:spPr bwMode="auto">
        <a:xfrm>
          <a:off x="4743450" y="19107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325" name="Text Box 15">
          <a:extLst>
            <a:ext uri="{FF2B5EF4-FFF2-40B4-BE49-F238E27FC236}">
              <a16:creationId xmlns:a16="http://schemas.microsoft.com/office/drawing/2014/main" id="{922A8DB2-AC1A-4903-8001-D52BDD1391B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26" name="Text Box 15">
          <a:extLst>
            <a:ext uri="{FF2B5EF4-FFF2-40B4-BE49-F238E27FC236}">
              <a16:creationId xmlns:a16="http://schemas.microsoft.com/office/drawing/2014/main" id="{F8C5A8C6-15C2-41F3-8685-4DA7D4CCBD2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27" name="Text Box 15">
          <a:extLst>
            <a:ext uri="{FF2B5EF4-FFF2-40B4-BE49-F238E27FC236}">
              <a16:creationId xmlns:a16="http://schemas.microsoft.com/office/drawing/2014/main" id="{166F347E-5E74-49AA-8CF5-4DF76728DD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2328" name="Text Box 15">
          <a:extLst>
            <a:ext uri="{FF2B5EF4-FFF2-40B4-BE49-F238E27FC236}">
              <a16:creationId xmlns:a16="http://schemas.microsoft.com/office/drawing/2014/main" id="{8443A918-0A58-4E2B-BD73-D59FD1281642}"/>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29" name="Text Box 16">
          <a:extLst>
            <a:ext uri="{FF2B5EF4-FFF2-40B4-BE49-F238E27FC236}">
              <a16:creationId xmlns:a16="http://schemas.microsoft.com/office/drawing/2014/main" id="{F02BFAF1-0D33-48D4-AB73-19ED14859D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0" name="Text Box 17">
          <a:extLst>
            <a:ext uri="{FF2B5EF4-FFF2-40B4-BE49-F238E27FC236}">
              <a16:creationId xmlns:a16="http://schemas.microsoft.com/office/drawing/2014/main" id="{F8DC2BCB-44C3-4E7E-9F23-D091FF64892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1" name="Text Box 18">
          <a:extLst>
            <a:ext uri="{FF2B5EF4-FFF2-40B4-BE49-F238E27FC236}">
              <a16:creationId xmlns:a16="http://schemas.microsoft.com/office/drawing/2014/main" id="{F6EA7A81-34F3-49BE-BD3C-445B6A83AD4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2" name="Text Box 19">
          <a:extLst>
            <a:ext uri="{FF2B5EF4-FFF2-40B4-BE49-F238E27FC236}">
              <a16:creationId xmlns:a16="http://schemas.microsoft.com/office/drawing/2014/main" id="{2203B96D-1DB3-4E60-9527-89EA85E25C21}"/>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3" name="Text Box 16">
          <a:extLst>
            <a:ext uri="{FF2B5EF4-FFF2-40B4-BE49-F238E27FC236}">
              <a16:creationId xmlns:a16="http://schemas.microsoft.com/office/drawing/2014/main" id="{53BB7023-A381-43E3-9FB1-880D92978B3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4" name="Text Box 17">
          <a:extLst>
            <a:ext uri="{FF2B5EF4-FFF2-40B4-BE49-F238E27FC236}">
              <a16:creationId xmlns:a16="http://schemas.microsoft.com/office/drawing/2014/main" id="{A3C532E8-8EF2-4A1B-A882-4B10F3AC9F4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5" name="Text Box 18">
          <a:extLst>
            <a:ext uri="{FF2B5EF4-FFF2-40B4-BE49-F238E27FC236}">
              <a16:creationId xmlns:a16="http://schemas.microsoft.com/office/drawing/2014/main" id="{90A3DC5F-EC71-4DD2-A2DF-4C9632B6ED3B}"/>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6" name="Text Box 19">
          <a:extLst>
            <a:ext uri="{FF2B5EF4-FFF2-40B4-BE49-F238E27FC236}">
              <a16:creationId xmlns:a16="http://schemas.microsoft.com/office/drawing/2014/main" id="{032E31B8-D73E-4FDA-ACB5-D35FAE0A70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7" name="Text Box 16">
          <a:extLst>
            <a:ext uri="{FF2B5EF4-FFF2-40B4-BE49-F238E27FC236}">
              <a16:creationId xmlns:a16="http://schemas.microsoft.com/office/drawing/2014/main" id="{9DBD75D8-C188-42B4-ACAF-0966BB770D2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8" name="Text Box 17">
          <a:extLst>
            <a:ext uri="{FF2B5EF4-FFF2-40B4-BE49-F238E27FC236}">
              <a16:creationId xmlns:a16="http://schemas.microsoft.com/office/drawing/2014/main" id="{45DE106B-7CF8-4AB4-A232-FBAB25DB1BA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9" name="Text Box 18">
          <a:extLst>
            <a:ext uri="{FF2B5EF4-FFF2-40B4-BE49-F238E27FC236}">
              <a16:creationId xmlns:a16="http://schemas.microsoft.com/office/drawing/2014/main" id="{2FC113A1-E654-4715-BBCA-904CD798771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40" name="Text Box 19">
          <a:extLst>
            <a:ext uri="{FF2B5EF4-FFF2-40B4-BE49-F238E27FC236}">
              <a16:creationId xmlns:a16="http://schemas.microsoft.com/office/drawing/2014/main" id="{11A88A55-35EB-42AE-9B55-FEA679BD6E7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41" name="Text Box 15">
          <a:extLst>
            <a:ext uri="{FF2B5EF4-FFF2-40B4-BE49-F238E27FC236}">
              <a16:creationId xmlns:a16="http://schemas.microsoft.com/office/drawing/2014/main" id="{111F5668-C0BE-4142-AFE8-CE6DF3A8698E}"/>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2" name="Text Box 16">
          <a:extLst>
            <a:ext uri="{FF2B5EF4-FFF2-40B4-BE49-F238E27FC236}">
              <a16:creationId xmlns:a16="http://schemas.microsoft.com/office/drawing/2014/main" id="{F70B2712-E504-4B37-AC32-4C447077CE7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3" name="Text Box 17">
          <a:extLst>
            <a:ext uri="{FF2B5EF4-FFF2-40B4-BE49-F238E27FC236}">
              <a16:creationId xmlns:a16="http://schemas.microsoft.com/office/drawing/2014/main" id="{E1F24BDE-AA91-4293-819A-B4422915800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4" name="Text Box 18">
          <a:extLst>
            <a:ext uri="{FF2B5EF4-FFF2-40B4-BE49-F238E27FC236}">
              <a16:creationId xmlns:a16="http://schemas.microsoft.com/office/drawing/2014/main" id="{C821171E-FB16-418B-B32B-46EDE871283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5" name="Text Box 19">
          <a:extLst>
            <a:ext uri="{FF2B5EF4-FFF2-40B4-BE49-F238E27FC236}">
              <a16:creationId xmlns:a16="http://schemas.microsoft.com/office/drawing/2014/main" id="{FE1D1787-B4AC-4452-906C-4BA9E27F8F9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40</xdr:row>
      <xdr:rowOff>504825</xdr:rowOff>
    </xdr:from>
    <xdr:ext cx="95250" cy="442269"/>
    <xdr:sp macro="" textlink="">
      <xdr:nvSpPr>
        <xdr:cNvPr id="2346" name="Text Box 15">
          <a:extLst>
            <a:ext uri="{FF2B5EF4-FFF2-40B4-BE49-F238E27FC236}">
              <a16:creationId xmlns:a16="http://schemas.microsoft.com/office/drawing/2014/main" id="{EDA9DB03-B277-4162-BE15-FD527D4FA0E5}"/>
            </a:ext>
          </a:extLst>
        </xdr:cNvPr>
        <xdr:cNvSpPr txBox="1">
          <a:spLocks noChangeArrowheads="1"/>
        </xdr:cNvSpPr>
      </xdr:nvSpPr>
      <xdr:spPr bwMode="auto">
        <a:xfrm>
          <a:off x="14363700" y="20593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7" name="Text Box 16">
          <a:extLst>
            <a:ext uri="{FF2B5EF4-FFF2-40B4-BE49-F238E27FC236}">
              <a16:creationId xmlns:a16="http://schemas.microsoft.com/office/drawing/2014/main" id="{B382C045-93DE-4476-8C6F-054D9A6A6AC9}"/>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8" name="Text Box 17">
          <a:extLst>
            <a:ext uri="{FF2B5EF4-FFF2-40B4-BE49-F238E27FC236}">
              <a16:creationId xmlns:a16="http://schemas.microsoft.com/office/drawing/2014/main" id="{D5255E27-E29E-4CC9-8E26-EB534E7F5E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9" name="Text Box 18">
          <a:extLst>
            <a:ext uri="{FF2B5EF4-FFF2-40B4-BE49-F238E27FC236}">
              <a16:creationId xmlns:a16="http://schemas.microsoft.com/office/drawing/2014/main" id="{EF1D8395-20C9-4095-A76E-7B4456C8DA2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0" name="Text Box 16">
          <a:extLst>
            <a:ext uri="{FF2B5EF4-FFF2-40B4-BE49-F238E27FC236}">
              <a16:creationId xmlns:a16="http://schemas.microsoft.com/office/drawing/2014/main" id="{B6B18373-648D-4627-A80D-1C25368102B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1" name="Text Box 17">
          <a:extLst>
            <a:ext uri="{FF2B5EF4-FFF2-40B4-BE49-F238E27FC236}">
              <a16:creationId xmlns:a16="http://schemas.microsoft.com/office/drawing/2014/main" id="{B748BF56-278B-4470-B0AC-46AF12D8E3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2" name="Text Box 18">
          <a:extLst>
            <a:ext uri="{FF2B5EF4-FFF2-40B4-BE49-F238E27FC236}">
              <a16:creationId xmlns:a16="http://schemas.microsoft.com/office/drawing/2014/main" id="{6FE35282-EE01-4A1B-BA04-F5D5208DFB9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3" name="Text Box 19">
          <a:extLst>
            <a:ext uri="{FF2B5EF4-FFF2-40B4-BE49-F238E27FC236}">
              <a16:creationId xmlns:a16="http://schemas.microsoft.com/office/drawing/2014/main" id="{4A221B65-E930-4751-9CFC-037F8F73B5B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4" name="Text Box 16">
          <a:extLst>
            <a:ext uri="{FF2B5EF4-FFF2-40B4-BE49-F238E27FC236}">
              <a16:creationId xmlns:a16="http://schemas.microsoft.com/office/drawing/2014/main" id="{01E56FB6-251F-4801-8EB1-020B8CDC95A1}"/>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5" name="Text Box 17">
          <a:extLst>
            <a:ext uri="{FF2B5EF4-FFF2-40B4-BE49-F238E27FC236}">
              <a16:creationId xmlns:a16="http://schemas.microsoft.com/office/drawing/2014/main" id="{4F67D7D0-7340-4BF1-B3D3-4BE64AAAFB2B}"/>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6" name="Text Box 18">
          <a:extLst>
            <a:ext uri="{FF2B5EF4-FFF2-40B4-BE49-F238E27FC236}">
              <a16:creationId xmlns:a16="http://schemas.microsoft.com/office/drawing/2014/main" id="{C8297526-A17F-4A6B-AD56-781A3EAA9B6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57" name="Text Box 15">
          <a:extLst>
            <a:ext uri="{FF2B5EF4-FFF2-40B4-BE49-F238E27FC236}">
              <a16:creationId xmlns:a16="http://schemas.microsoft.com/office/drawing/2014/main" id="{BA28EDE2-52C1-43E3-84D2-26C1702BB041}"/>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8" name="Text Box 16">
          <a:extLst>
            <a:ext uri="{FF2B5EF4-FFF2-40B4-BE49-F238E27FC236}">
              <a16:creationId xmlns:a16="http://schemas.microsoft.com/office/drawing/2014/main" id="{F736BA96-333B-402F-AFC4-AFAB7AFF73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9" name="Text Box 17">
          <a:extLst>
            <a:ext uri="{FF2B5EF4-FFF2-40B4-BE49-F238E27FC236}">
              <a16:creationId xmlns:a16="http://schemas.microsoft.com/office/drawing/2014/main" id="{6A4A6D3E-E874-48B5-B1A5-FFE8D3E2671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0" name="Text Box 18">
          <a:extLst>
            <a:ext uri="{FF2B5EF4-FFF2-40B4-BE49-F238E27FC236}">
              <a16:creationId xmlns:a16="http://schemas.microsoft.com/office/drawing/2014/main" id="{17C96847-AC04-457C-B9AF-328AAA9FE68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1" name="Text Box 19">
          <a:extLst>
            <a:ext uri="{FF2B5EF4-FFF2-40B4-BE49-F238E27FC236}">
              <a16:creationId xmlns:a16="http://schemas.microsoft.com/office/drawing/2014/main" id="{4C544D55-3B2B-4543-B54D-9C2FEAC608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2" name="Text Box 16">
          <a:extLst>
            <a:ext uri="{FF2B5EF4-FFF2-40B4-BE49-F238E27FC236}">
              <a16:creationId xmlns:a16="http://schemas.microsoft.com/office/drawing/2014/main" id="{0701BA54-F170-4228-93C2-1E5C7CDB924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3" name="Text Box 17">
          <a:extLst>
            <a:ext uri="{FF2B5EF4-FFF2-40B4-BE49-F238E27FC236}">
              <a16:creationId xmlns:a16="http://schemas.microsoft.com/office/drawing/2014/main" id="{5DB6F2F1-D156-41EB-BA86-EC7A53DBE1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4" name="Text Box 18">
          <a:extLst>
            <a:ext uri="{FF2B5EF4-FFF2-40B4-BE49-F238E27FC236}">
              <a16:creationId xmlns:a16="http://schemas.microsoft.com/office/drawing/2014/main" id="{A3A9E673-4F32-46B5-816C-F55582FB0F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5" name="Text Box 19">
          <a:extLst>
            <a:ext uri="{FF2B5EF4-FFF2-40B4-BE49-F238E27FC236}">
              <a16:creationId xmlns:a16="http://schemas.microsoft.com/office/drawing/2014/main" id="{695FA8B6-936B-44AE-B28C-54BDEC02A67C}"/>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6" name="Text Box 16">
          <a:extLst>
            <a:ext uri="{FF2B5EF4-FFF2-40B4-BE49-F238E27FC236}">
              <a16:creationId xmlns:a16="http://schemas.microsoft.com/office/drawing/2014/main" id="{44A08B6B-C77E-41F7-B26C-21AB5C5951A7}"/>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7" name="Text Box 17">
          <a:extLst>
            <a:ext uri="{FF2B5EF4-FFF2-40B4-BE49-F238E27FC236}">
              <a16:creationId xmlns:a16="http://schemas.microsoft.com/office/drawing/2014/main" id="{C7273C85-EBF2-4B32-882E-AE178B1D51CE}"/>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8" name="Text Box 18">
          <a:extLst>
            <a:ext uri="{FF2B5EF4-FFF2-40B4-BE49-F238E27FC236}">
              <a16:creationId xmlns:a16="http://schemas.microsoft.com/office/drawing/2014/main" id="{FB119084-3D04-45BA-8E4B-26B72E82FED5}"/>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9" name="Text Box 19">
          <a:extLst>
            <a:ext uri="{FF2B5EF4-FFF2-40B4-BE49-F238E27FC236}">
              <a16:creationId xmlns:a16="http://schemas.microsoft.com/office/drawing/2014/main" id="{9B3DDA8D-C8E4-42A1-A2FB-4C2E14601AD9}"/>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70" name="Text Box 15">
          <a:extLst>
            <a:ext uri="{FF2B5EF4-FFF2-40B4-BE49-F238E27FC236}">
              <a16:creationId xmlns:a16="http://schemas.microsoft.com/office/drawing/2014/main" id="{40E512F9-BC28-47E9-9F15-AD8629B1978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1" name="Text Box 16">
          <a:extLst>
            <a:ext uri="{FF2B5EF4-FFF2-40B4-BE49-F238E27FC236}">
              <a16:creationId xmlns:a16="http://schemas.microsoft.com/office/drawing/2014/main" id="{628C93F3-456B-4FAD-B04C-94DB9B89EAE8}"/>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2" name="Text Box 17">
          <a:extLst>
            <a:ext uri="{FF2B5EF4-FFF2-40B4-BE49-F238E27FC236}">
              <a16:creationId xmlns:a16="http://schemas.microsoft.com/office/drawing/2014/main" id="{824CEFCC-1B6D-474F-BC9F-30945AF6E4F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3" name="Text Box 18">
          <a:extLst>
            <a:ext uri="{FF2B5EF4-FFF2-40B4-BE49-F238E27FC236}">
              <a16:creationId xmlns:a16="http://schemas.microsoft.com/office/drawing/2014/main" id="{4F198323-67AC-4D0E-82BF-8F1CA495680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4" name="Text Box 19">
          <a:extLst>
            <a:ext uri="{FF2B5EF4-FFF2-40B4-BE49-F238E27FC236}">
              <a16:creationId xmlns:a16="http://schemas.microsoft.com/office/drawing/2014/main" id="{3920CDA1-B1B8-4B7E-91DA-50BE096F9F9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5" name="Text Box 16">
          <a:extLst>
            <a:ext uri="{FF2B5EF4-FFF2-40B4-BE49-F238E27FC236}">
              <a16:creationId xmlns:a16="http://schemas.microsoft.com/office/drawing/2014/main" id="{0E597593-FFFA-46E9-829F-5A6B05CA790D}"/>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6" name="Text Box 17">
          <a:extLst>
            <a:ext uri="{FF2B5EF4-FFF2-40B4-BE49-F238E27FC236}">
              <a16:creationId xmlns:a16="http://schemas.microsoft.com/office/drawing/2014/main" id="{985837CD-E525-4B35-81EA-6BFB83D7223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15875</xdr:rowOff>
    </xdr:from>
    <xdr:ext cx="95250" cy="171450"/>
    <xdr:sp macro="" textlink="">
      <xdr:nvSpPr>
        <xdr:cNvPr id="2377" name="Text Box 18">
          <a:extLst>
            <a:ext uri="{FF2B5EF4-FFF2-40B4-BE49-F238E27FC236}">
              <a16:creationId xmlns:a16="http://schemas.microsoft.com/office/drawing/2014/main" id="{22DC8C8B-7A46-4277-997F-DE4A0A420F76}"/>
            </a:ext>
          </a:extLst>
        </xdr:cNvPr>
        <xdr:cNvSpPr txBox="1">
          <a:spLocks noChangeArrowheads="1"/>
        </xdr:cNvSpPr>
      </xdr:nvSpPr>
      <xdr:spPr bwMode="auto">
        <a:xfrm>
          <a:off x="14355762" y="20980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8" name="Text Box 16">
          <a:extLst>
            <a:ext uri="{FF2B5EF4-FFF2-40B4-BE49-F238E27FC236}">
              <a16:creationId xmlns:a16="http://schemas.microsoft.com/office/drawing/2014/main" id="{C7F87E93-B1C8-4154-A5F0-227E8F6A851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9" name="Text Box 17">
          <a:extLst>
            <a:ext uri="{FF2B5EF4-FFF2-40B4-BE49-F238E27FC236}">
              <a16:creationId xmlns:a16="http://schemas.microsoft.com/office/drawing/2014/main" id="{39B493A7-9728-43EA-91C4-2C08A5F2B2D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0" name="Text Box 18">
          <a:extLst>
            <a:ext uri="{FF2B5EF4-FFF2-40B4-BE49-F238E27FC236}">
              <a16:creationId xmlns:a16="http://schemas.microsoft.com/office/drawing/2014/main" id="{2F23AA39-C6DA-42D8-BB53-AF7E18D3ADB3}"/>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1" name="Text Box 19">
          <a:extLst>
            <a:ext uri="{FF2B5EF4-FFF2-40B4-BE49-F238E27FC236}">
              <a16:creationId xmlns:a16="http://schemas.microsoft.com/office/drawing/2014/main" id="{AC647BEB-6472-4FFF-A7CB-BAED208EBB3C}"/>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2" name="Text Box 16">
          <a:extLst>
            <a:ext uri="{FF2B5EF4-FFF2-40B4-BE49-F238E27FC236}">
              <a16:creationId xmlns:a16="http://schemas.microsoft.com/office/drawing/2014/main" id="{A34F775A-6136-460E-B9DE-3C551341FEA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3" name="Text Box 15">
          <a:extLst>
            <a:ext uri="{FF2B5EF4-FFF2-40B4-BE49-F238E27FC236}">
              <a16:creationId xmlns:a16="http://schemas.microsoft.com/office/drawing/2014/main" id="{7536994F-6F81-4742-BBC4-800E68AE868A}"/>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384" name="Text Box 15">
          <a:extLst>
            <a:ext uri="{FF2B5EF4-FFF2-40B4-BE49-F238E27FC236}">
              <a16:creationId xmlns:a16="http://schemas.microsoft.com/office/drawing/2014/main" id="{753384DE-46A9-4945-AB94-85CC017F369A}"/>
            </a:ext>
          </a:extLst>
        </xdr:cNvPr>
        <xdr:cNvSpPr txBox="1">
          <a:spLocks noChangeArrowheads="1"/>
        </xdr:cNvSpPr>
      </xdr:nvSpPr>
      <xdr:spPr bwMode="auto">
        <a:xfrm>
          <a:off x="4743450" y="21336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385" name="Text Box 15">
          <a:extLst>
            <a:ext uri="{FF2B5EF4-FFF2-40B4-BE49-F238E27FC236}">
              <a16:creationId xmlns:a16="http://schemas.microsoft.com/office/drawing/2014/main" id="{F0DC57DB-7631-43CE-B8F6-C4BA1C7A89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386" name="Text Box 15">
          <a:extLst>
            <a:ext uri="{FF2B5EF4-FFF2-40B4-BE49-F238E27FC236}">
              <a16:creationId xmlns:a16="http://schemas.microsoft.com/office/drawing/2014/main" id="{FF0C7228-73C5-45F6-8AAF-EEBAD23D025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387" name="Text Box 15">
          <a:extLst>
            <a:ext uri="{FF2B5EF4-FFF2-40B4-BE49-F238E27FC236}">
              <a16:creationId xmlns:a16="http://schemas.microsoft.com/office/drawing/2014/main" id="{D81ABB85-FFF0-473E-99DF-6109893FFF4E}"/>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8" name="Text Box 15">
          <a:extLst>
            <a:ext uri="{FF2B5EF4-FFF2-40B4-BE49-F238E27FC236}">
              <a16:creationId xmlns:a16="http://schemas.microsoft.com/office/drawing/2014/main" id="{7874EAC7-D8AC-4D45-A5B7-2BC5387FE715}"/>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89" name="Text Box 16">
          <a:extLst>
            <a:ext uri="{FF2B5EF4-FFF2-40B4-BE49-F238E27FC236}">
              <a16:creationId xmlns:a16="http://schemas.microsoft.com/office/drawing/2014/main" id="{A604971E-EE2B-4137-A861-53B02D3347F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0" name="Text Box 17">
          <a:extLst>
            <a:ext uri="{FF2B5EF4-FFF2-40B4-BE49-F238E27FC236}">
              <a16:creationId xmlns:a16="http://schemas.microsoft.com/office/drawing/2014/main" id="{11CA96E7-1C21-479C-AF34-0AB25564D00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1" name="Text Box 18">
          <a:extLst>
            <a:ext uri="{FF2B5EF4-FFF2-40B4-BE49-F238E27FC236}">
              <a16:creationId xmlns:a16="http://schemas.microsoft.com/office/drawing/2014/main" id="{8E90B927-46B0-415A-BFBF-2642061A993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2" name="Text Box 19">
          <a:extLst>
            <a:ext uri="{FF2B5EF4-FFF2-40B4-BE49-F238E27FC236}">
              <a16:creationId xmlns:a16="http://schemas.microsoft.com/office/drawing/2014/main" id="{0BF7181C-F391-4472-9C17-54B58D5EDFF4}"/>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3" name="Text Box 16">
          <a:extLst>
            <a:ext uri="{FF2B5EF4-FFF2-40B4-BE49-F238E27FC236}">
              <a16:creationId xmlns:a16="http://schemas.microsoft.com/office/drawing/2014/main" id="{267538D2-24B0-4E1E-A908-19B9D3C31B85}"/>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4" name="Text Box 17">
          <a:extLst>
            <a:ext uri="{FF2B5EF4-FFF2-40B4-BE49-F238E27FC236}">
              <a16:creationId xmlns:a16="http://schemas.microsoft.com/office/drawing/2014/main" id="{8AC9092A-E9BC-44F9-8F63-C89DD36C2F6E}"/>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5" name="Text Box 18">
          <a:extLst>
            <a:ext uri="{FF2B5EF4-FFF2-40B4-BE49-F238E27FC236}">
              <a16:creationId xmlns:a16="http://schemas.microsoft.com/office/drawing/2014/main" id="{1B0050E1-9D45-43A0-AE91-1CA948CBA89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6" name="Text Box 19">
          <a:extLst>
            <a:ext uri="{FF2B5EF4-FFF2-40B4-BE49-F238E27FC236}">
              <a16:creationId xmlns:a16="http://schemas.microsoft.com/office/drawing/2014/main" id="{95BD1193-7AA0-44A3-8BA9-0E4384A70B4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7" name="Text Box 16">
          <a:extLst>
            <a:ext uri="{FF2B5EF4-FFF2-40B4-BE49-F238E27FC236}">
              <a16:creationId xmlns:a16="http://schemas.microsoft.com/office/drawing/2014/main" id="{ACC7C4A9-04F9-4531-B285-03109BDABB4F}"/>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8" name="Text Box 17">
          <a:extLst>
            <a:ext uri="{FF2B5EF4-FFF2-40B4-BE49-F238E27FC236}">
              <a16:creationId xmlns:a16="http://schemas.microsoft.com/office/drawing/2014/main" id="{93F57D7A-EE95-4B4E-AA80-8475674EA4F5}"/>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9" name="Text Box 18">
          <a:extLst>
            <a:ext uri="{FF2B5EF4-FFF2-40B4-BE49-F238E27FC236}">
              <a16:creationId xmlns:a16="http://schemas.microsoft.com/office/drawing/2014/main" id="{7A2C25B0-68F5-4D03-AB65-90550A11920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00" name="Text Box 19">
          <a:extLst>
            <a:ext uri="{FF2B5EF4-FFF2-40B4-BE49-F238E27FC236}">
              <a16:creationId xmlns:a16="http://schemas.microsoft.com/office/drawing/2014/main" id="{C72E8C7D-381C-4E18-9903-3D12A92767D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01" name="Text Box 15">
          <a:extLst>
            <a:ext uri="{FF2B5EF4-FFF2-40B4-BE49-F238E27FC236}">
              <a16:creationId xmlns:a16="http://schemas.microsoft.com/office/drawing/2014/main" id="{B3AA08D9-090C-44A4-A6C7-D55235BC315A}"/>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2" name="Text Box 16">
          <a:extLst>
            <a:ext uri="{FF2B5EF4-FFF2-40B4-BE49-F238E27FC236}">
              <a16:creationId xmlns:a16="http://schemas.microsoft.com/office/drawing/2014/main" id="{04DE5130-2A85-4BCB-96F9-0A6E6FE46ED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3" name="Text Box 17">
          <a:extLst>
            <a:ext uri="{FF2B5EF4-FFF2-40B4-BE49-F238E27FC236}">
              <a16:creationId xmlns:a16="http://schemas.microsoft.com/office/drawing/2014/main" id="{22A01036-D024-4431-BE0D-4E567591762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4" name="Text Box 18">
          <a:extLst>
            <a:ext uri="{FF2B5EF4-FFF2-40B4-BE49-F238E27FC236}">
              <a16:creationId xmlns:a16="http://schemas.microsoft.com/office/drawing/2014/main" id="{2F0C1E02-6D30-473C-9105-0CEE1959CBE3}"/>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5" name="Text Box 19">
          <a:extLst>
            <a:ext uri="{FF2B5EF4-FFF2-40B4-BE49-F238E27FC236}">
              <a16:creationId xmlns:a16="http://schemas.microsoft.com/office/drawing/2014/main" id="{B13D6A13-9D65-44AD-A4DF-C4FD00501F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6" name="Text Box 16">
          <a:extLst>
            <a:ext uri="{FF2B5EF4-FFF2-40B4-BE49-F238E27FC236}">
              <a16:creationId xmlns:a16="http://schemas.microsoft.com/office/drawing/2014/main" id="{10130678-9E11-4FD6-AE3A-B532616EC13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7" name="Text Box 17">
          <a:extLst>
            <a:ext uri="{FF2B5EF4-FFF2-40B4-BE49-F238E27FC236}">
              <a16:creationId xmlns:a16="http://schemas.microsoft.com/office/drawing/2014/main" id="{5BE623AA-1A21-40A2-ACC3-6ABF4D6E904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8" name="Text Box 18">
          <a:extLst>
            <a:ext uri="{FF2B5EF4-FFF2-40B4-BE49-F238E27FC236}">
              <a16:creationId xmlns:a16="http://schemas.microsoft.com/office/drawing/2014/main" id="{F9795AF8-445D-417E-9126-3F1F4CBD08F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09" name="Text Box 16">
          <a:extLst>
            <a:ext uri="{FF2B5EF4-FFF2-40B4-BE49-F238E27FC236}">
              <a16:creationId xmlns:a16="http://schemas.microsoft.com/office/drawing/2014/main" id="{8A957C03-B552-4461-9E6A-FD7A3E2EDC0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0" name="Text Box 17">
          <a:extLst>
            <a:ext uri="{FF2B5EF4-FFF2-40B4-BE49-F238E27FC236}">
              <a16:creationId xmlns:a16="http://schemas.microsoft.com/office/drawing/2014/main" id="{4A9240E7-F1F8-457A-A0A8-62FC288A6F3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1" name="Text Box 18">
          <a:extLst>
            <a:ext uri="{FF2B5EF4-FFF2-40B4-BE49-F238E27FC236}">
              <a16:creationId xmlns:a16="http://schemas.microsoft.com/office/drawing/2014/main" id="{09CC8575-44D7-44B3-B119-86349ABEA5C9}"/>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2" name="Text Box 19">
          <a:extLst>
            <a:ext uri="{FF2B5EF4-FFF2-40B4-BE49-F238E27FC236}">
              <a16:creationId xmlns:a16="http://schemas.microsoft.com/office/drawing/2014/main" id="{D14E2123-1D65-4AF9-8D75-66D7AD86C1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3" name="Text Box 16">
          <a:extLst>
            <a:ext uri="{FF2B5EF4-FFF2-40B4-BE49-F238E27FC236}">
              <a16:creationId xmlns:a16="http://schemas.microsoft.com/office/drawing/2014/main" id="{D2778B4A-F4CA-4500-AFBF-F8B86086E3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4" name="Text Box 17">
          <a:extLst>
            <a:ext uri="{FF2B5EF4-FFF2-40B4-BE49-F238E27FC236}">
              <a16:creationId xmlns:a16="http://schemas.microsoft.com/office/drawing/2014/main" id="{6D16044A-F90D-4814-AACF-9407D976531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5" name="Text Box 18">
          <a:extLst>
            <a:ext uri="{FF2B5EF4-FFF2-40B4-BE49-F238E27FC236}">
              <a16:creationId xmlns:a16="http://schemas.microsoft.com/office/drawing/2014/main" id="{B0D07330-E8F2-44A4-BA9C-28F2C08B78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6" name="Text Box 19">
          <a:extLst>
            <a:ext uri="{FF2B5EF4-FFF2-40B4-BE49-F238E27FC236}">
              <a16:creationId xmlns:a16="http://schemas.microsoft.com/office/drawing/2014/main" id="{5D723DAD-6289-471B-B85A-31E4961032D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417" name="Text Box 15">
          <a:extLst>
            <a:ext uri="{FF2B5EF4-FFF2-40B4-BE49-F238E27FC236}">
              <a16:creationId xmlns:a16="http://schemas.microsoft.com/office/drawing/2014/main" id="{03F8BC4C-1D4F-4E6B-9426-5FA1FEA32D08}"/>
            </a:ext>
          </a:extLst>
        </xdr:cNvPr>
        <xdr:cNvSpPr txBox="1">
          <a:spLocks noChangeArrowheads="1"/>
        </xdr:cNvSpPr>
      </xdr:nvSpPr>
      <xdr:spPr bwMode="auto">
        <a:xfrm>
          <a:off x="4743450" y="21336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418" name="Text Box 15">
          <a:extLst>
            <a:ext uri="{FF2B5EF4-FFF2-40B4-BE49-F238E27FC236}">
              <a16:creationId xmlns:a16="http://schemas.microsoft.com/office/drawing/2014/main" id="{EC14F689-A474-4E6B-A528-1698042DD8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19" name="Text Box 15">
          <a:extLst>
            <a:ext uri="{FF2B5EF4-FFF2-40B4-BE49-F238E27FC236}">
              <a16:creationId xmlns:a16="http://schemas.microsoft.com/office/drawing/2014/main" id="{B543B9DD-F494-4B78-8FD7-DD81836C647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20" name="Text Box 15">
          <a:extLst>
            <a:ext uri="{FF2B5EF4-FFF2-40B4-BE49-F238E27FC236}">
              <a16:creationId xmlns:a16="http://schemas.microsoft.com/office/drawing/2014/main" id="{6AAB6226-82D9-4FEB-9E87-6C90CB5A82F3}"/>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213632"/>
    <xdr:sp macro="" textlink="">
      <xdr:nvSpPr>
        <xdr:cNvPr id="2421" name="Text Box 15">
          <a:extLst>
            <a:ext uri="{FF2B5EF4-FFF2-40B4-BE49-F238E27FC236}">
              <a16:creationId xmlns:a16="http://schemas.microsoft.com/office/drawing/2014/main" id="{49CC8334-FFC6-4549-AC6E-4E74BC6D9BEE}"/>
            </a:ext>
          </a:extLst>
        </xdr:cNvPr>
        <xdr:cNvSpPr txBox="1">
          <a:spLocks noChangeArrowheads="1"/>
        </xdr:cNvSpPr>
      </xdr:nvSpPr>
      <xdr:spPr bwMode="auto">
        <a:xfrm>
          <a:off x="1436370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2" name="Text Box 16">
          <a:extLst>
            <a:ext uri="{FF2B5EF4-FFF2-40B4-BE49-F238E27FC236}">
              <a16:creationId xmlns:a16="http://schemas.microsoft.com/office/drawing/2014/main" id="{41AE0891-C39A-48B3-9A47-ED87BDA9308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3" name="Text Box 17">
          <a:extLst>
            <a:ext uri="{FF2B5EF4-FFF2-40B4-BE49-F238E27FC236}">
              <a16:creationId xmlns:a16="http://schemas.microsoft.com/office/drawing/2014/main" id="{909D4612-F15C-4A99-87BB-F5DB7C72749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4" name="Text Box 18">
          <a:extLst>
            <a:ext uri="{FF2B5EF4-FFF2-40B4-BE49-F238E27FC236}">
              <a16:creationId xmlns:a16="http://schemas.microsoft.com/office/drawing/2014/main" id="{D92CF75B-BAD0-424E-8562-4679DE9F6B0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5" name="Text Box 19">
          <a:extLst>
            <a:ext uri="{FF2B5EF4-FFF2-40B4-BE49-F238E27FC236}">
              <a16:creationId xmlns:a16="http://schemas.microsoft.com/office/drawing/2014/main" id="{094E57EA-8BC4-43A0-B56D-B58EEC7542A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6" name="Text Box 16">
          <a:extLst>
            <a:ext uri="{FF2B5EF4-FFF2-40B4-BE49-F238E27FC236}">
              <a16:creationId xmlns:a16="http://schemas.microsoft.com/office/drawing/2014/main" id="{F7A356B6-79C4-4727-AC03-10289C2C805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7" name="Text Box 17">
          <a:extLst>
            <a:ext uri="{FF2B5EF4-FFF2-40B4-BE49-F238E27FC236}">
              <a16:creationId xmlns:a16="http://schemas.microsoft.com/office/drawing/2014/main" id="{566F890E-4662-4689-A019-869BE132A93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8" name="Text Box 18">
          <a:extLst>
            <a:ext uri="{FF2B5EF4-FFF2-40B4-BE49-F238E27FC236}">
              <a16:creationId xmlns:a16="http://schemas.microsoft.com/office/drawing/2014/main" id="{D8A2943B-1C6C-4249-B6B4-D31FA6A722A8}"/>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9" name="Text Box 19">
          <a:extLst>
            <a:ext uri="{FF2B5EF4-FFF2-40B4-BE49-F238E27FC236}">
              <a16:creationId xmlns:a16="http://schemas.microsoft.com/office/drawing/2014/main" id="{BC1EC3D5-DB71-43C8-8AAB-12728E11068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0" name="Text Box 16">
          <a:extLst>
            <a:ext uri="{FF2B5EF4-FFF2-40B4-BE49-F238E27FC236}">
              <a16:creationId xmlns:a16="http://schemas.microsoft.com/office/drawing/2014/main" id="{727A07FC-9397-434F-B90F-0C2AEB324858}"/>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1" name="Text Box 17">
          <a:extLst>
            <a:ext uri="{FF2B5EF4-FFF2-40B4-BE49-F238E27FC236}">
              <a16:creationId xmlns:a16="http://schemas.microsoft.com/office/drawing/2014/main" id="{2908FB62-4FA6-4E30-87FD-8FF8CF3D30C9}"/>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2" name="Text Box 18">
          <a:extLst>
            <a:ext uri="{FF2B5EF4-FFF2-40B4-BE49-F238E27FC236}">
              <a16:creationId xmlns:a16="http://schemas.microsoft.com/office/drawing/2014/main" id="{6816EC98-30D6-46F3-AB17-02A933CD9644}"/>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3" name="Text Box 19">
          <a:extLst>
            <a:ext uri="{FF2B5EF4-FFF2-40B4-BE49-F238E27FC236}">
              <a16:creationId xmlns:a16="http://schemas.microsoft.com/office/drawing/2014/main" id="{ED37752E-205F-4C3F-ABA1-D5E1D2F1C72E}"/>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34" name="Text Box 15">
          <a:extLst>
            <a:ext uri="{FF2B5EF4-FFF2-40B4-BE49-F238E27FC236}">
              <a16:creationId xmlns:a16="http://schemas.microsoft.com/office/drawing/2014/main" id="{60F85418-AFD1-459A-ABBB-37282DA6B994}"/>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5" name="Text Box 16">
          <a:extLst>
            <a:ext uri="{FF2B5EF4-FFF2-40B4-BE49-F238E27FC236}">
              <a16:creationId xmlns:a16="http://schemas.microsoft.com/office/drawing/2014/main" id="{0CC2D541-7332-4483-BCEB-87CDF748BE7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6" name="Text Box 17">
          <a:extLst>
            <a:ext uri="{FF2B5EF4-FFF2-40B4-BE49-F238E27FC236}">
              <a16:creationId xmlns:a16="http://schemas.microsoft.com/office/drawing/2014/main" id="{C8E00265-A840-4CBA-B59C-4039D81E9DA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7" name="Text Box 18">
          <a:extLst>
            <a:ext uri="{FF2B5EF4-FFF2-40B4-BE49-F238E27FC236}">
              <a16:creationId xmlns:a16="http://schemas.microsoft.com/office/drawing/2014/main" id="{A3CEFFF5-8A4C-4B00-975E-619B34CCFA2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8" name="Text Box 19">
          <a:extLst>
            <a:ext uri="{FF2B5EF4-FFF2-40B4-BE49-F238E27FC236}">
              <a16:creationId xmlns:a16="http://schemas.microsoft.com/office/drawing/2014/main" id="{1B0BDA95-FAFA-4F52-9EC7-685E5182029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44</xdr:row>
      <xdr:rowOff>504825</xdr:rowOff>
    </xdr:from>
    <xdr:ext cx="95250" cy="442269"/>
    <xdr:sp macro="" textlink="">
      <xdr:nvSpPr>
        <xdr:cNvPr id="2439" name="Text Box 15">
          <a:extLst>
            <a:ext uri="{FF2B5EF4-FFF2-40B4-BE49-F238E27FC236}">
              <a16:creationId xmlns:a16="http://schemas.microsoft.com/office/drawing/2014/main" id="{EEC51D86-D9CE-4536-B629-59E36F354298}"/>
            </a:ext>
          </a:extLst>
        </xdr:cNvPr>
        <xdr:cNvSpPr txBox="1">
          <a:spLocks noChangeArrowheads="1"/>
        </xdr:cNvSpPr>
      </xdr:nvSpPr>
      <xdr:spPr bwMode="auto">
        <a:xfrm>
          <a:off x="14363700" y="22078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0" name="Text Box 16">
          <a:extLst>
            <a:ext uri="{FF2B5EF4-FFF2-40B4-BE49-F238E27FC236}">
              <a16:creationId xmlns:a16="http://schemas.microsoft.com/office/drawing/2014/main" id="{4DA5D54B-7509-4BB3-B913-23F8141B857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1" name="Text Box 17">
          <a:extLst>
            <a:ext uri="{FF2B5EF4-FFF2-40B4-BE49-F238E27FC236}">
              <a16:creationId xmlns:a16="http://schemas.microsoft.com/office/drawing/2014/main" id="{E38757C9-EDB0-4475-8A81-38A17D808C21}"/>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2" name="Text Box 18">
          <a:extLst>
            <a:ext uri="{FF2B5EF4-FFF2-40B4-BE49-F238E27FC236}">
              <a16:creationId xmlns:a16="http://schemas.microsoft.com/office/drawing/2014/main" id="{DF773EC1-66DE-40D7-AFE0-D6AE57F4586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3" name="Text Box 16">
          <a:extLst>
            <a:ext uri="{FF2B5EF4-FFF2-40B4-BE49-F238E27FC236}">
              <a16:creationId xmlns:a16="http://schemas.microsoft.com/office/drawing/2014/main" id="{B750E0BD-1F3E-4B79-8BDD-C93D2BB3F9D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4" name="Text Box 17">
          <a:extLst>
            <a:ext uri="{FF2B5EF4-FFF2-40B4-BE49-F238E27FC236}">
              <a16:creationId xmlns:a16="http://schemas.microsoft.com/office/drawing/2014/main" id="{7E4888B0-5FAC-4BA2-9C35-E124A79D9DA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5" name="Text Box 18">
          <a:extLst>
            <a:ext uri="{FF2B5EF4-FFF2-40B4-BE49-F238E27FC236}">
              <a16:creationId xmlns:a16="http://schemas.microsoft.com/office/drawing/2014/main" id="{D13D65DB-EE24-431B-B8E9-B840B3471D3E}"/>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6" name="Text Box 19">
          <a:extLst>
            <a:ext uri="{FF2B5EF4-FFF2-40B4-BE49-F238E27FC236}">
              <a16:creationId xmlns:a16="http://schemas.microsoft.com/office/drawing/2014/main" id="{375D852B-4C67-4029-94D8-06036DC51D8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7" name="Text Box 16">
          <a:extLst>
            <a:ext uri="{FF2B5EF4-FFF2-40B4-BE49-F238E27FC236}">
              <a16:creationId xmlns:a16="http://schemas.microsoft.com/office/drawing/2014/main" id="{EF3CBF62-5EA2-44D4-AC51-FF8287C8C49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8" name="Text Box 17">
          <a:extLst>
            <a:ext uri="{FF2B5EF4-FFF2-40B4-BE49-F238E27FC236}">
              <a16:creationId xmlns:a16="http://schemas.microsoft.com/office/drawing/2014/main" id="{73DBB84F-6041-47C4-B0CA-F119A12209B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9" name="Text Box 18">
          <a:extLst>
            <a:ext uri="{FF2B5EF4-FFF2-40B4-BE49-F238E27FC236}">
              <a16:creationId xmlns:a16="http://schemas.microsoft.com/office/drawing/2014/main" id="{0443C665-023B-4F6B-853F-94AE1816332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50" name="Text Box 15">
          <a:extLst>
            <a:ext uri="{FF2B5EF4-FFF2-40B4-BE49-F238E27FC236}">
              <a16:creationId xmlns:a16="http://schemas.microsoft.com/office/drawing/2014/main" id="{6B3670B7-5BD1-4370-8FA0-FC4D5C786594}"/>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1" name="Text Box 16">
          <a:extLst>
            <a:ext uri="{FF2B5EF4-FFF2-40B4-BE49-F238E27FC236}">
              <a16:creationId xmlns:a16="http://schemas.microsoft.com/office/drawing/2014/main" id="{C57CA3A2-0A04-4507-801E-57D48174944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2" name="Text Box 17">
          <a:extLst>
            <a:ext uri="{FF2B5EF4-FFF2-40B4-BE49-F238E27FC236}">
              <a16:creationId xmlns:a16="http://schemas.microsoft.com/office/drawing/2014/main" id="{2ED005BB-1764-42CF-9E67-5DCBF04F120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3" name="Text Box 18">
          <a:extLst>
            <a:ext uri="{FF2B5EF4-FFF2-40B4-BE49-F238E27FC236}">
              <a16:creationId xmlns:a16="http://schemas.microsoft.com/office/drawing/2014/main" id="{4DCE85B2-B0C8-4453-8A84-C00BFDCA805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4" name="Text Box 19">
          <a:extLst>
            <a:ext uri="{FF2B5EF4-FFF2-40B4-BE49-F238E27FC236}">
              <a16:creationId xmlns:a16="http://schemas.microsoft.com/office/drawing/2014/main" id="{8FE6DD42-ACCE-4DDF-8F75-5737C75BD1E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5" name="Text Box 16">
          <a:extLst>
            <a:ext uri="{FF2B5EF4-FFF2-40B4-BE49-F238E27FC236}">
              <a16:creationId xmlns:a16="http://schemas.microsoft.com/office/drawing/2014/main" id="{037E828F-ACDE-40B1-9515-65D84A565E8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6" name="Text Box 17">
          <a:extLst>
            <a:ext uri="{FF2B5EF4-FFF2-40B4-BE49-F238E27FC236}">
              <a16:creationId xmlns:a16="http://schemas.microsoft.com/office/drawing/2014/main" id="{99058044-96BA-4CB6-A3FF-2FAD0F325C1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7" name="Text Box 18">
          <a:extLst>
            <a:ext uri="{FF2B5EF4-FFF2-40B4-BE49-F238E27FC236}">
              <a16:creationId xmlns:a16="http://schemas.microsoft.com/office/drawing/2014/main" id="{9B5D4027-0715-4D98-A54B-EAF3152AD16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8" name="Text Box 19">
          <a:extLst>
            <a:ext uri="{FF2B5EF4-FFF2-40B4-BE49-F238E27FC236}">
              <a16:creationId xmlns:a16="http://schemas.microsoft.com/office/drawing/2014/main" id="{424F45C4-C769-4D3A-9706-E8ED4C696A8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59" name="Text Box 16">
          <a:extLst>
            <a:ext uri="{FF2B5EF4-FFF2-40B4-BE49-F238E27FC236}">
              <a16:creationId xmlns:a16="http://schemas.microsoft.com/office/drawing/2014/main" id="{6E1B28EB-57F4-4F08-8D3B-266CC94E93EE}"/>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0" name="Text Box 17">
          <a:extLst>
            <a:ext uri="{FF2B5EF4-FFF2-40B4-BE49-F238E27FC236}">
              <a16:creationId xmlns:a16="http://schemas.microsoft.com/office/drawing/2014/main" id="{EA4A1639-D947-4E88-A62D-E4B96AE9BA77}"/>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1" name="Text Box 18">
          <a:extLst>
            <a:ext uri="{FF2B5EF4-FFF2-40B4-BE49-F238E27FC236}">
              <a16:creationId xmlns:a16="http://schemas.microsoft.com/office/drawing/2014/main" id="{5635DAF4-FF4A-48A3-912A-C53F3734147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2" name="Text Box 19">
          <a:extLst>
            <a:ext uri="{FF2B5EF4-FFF2-40B4-BE49-F238E27FC236}">
              <a16:creationId xmlns:a16="http://schemas.microsoft.com/office/drawing/2014/main" id="{FCE91CF3-DF46-41F5-AAEA-DFE7E42B18E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63" name="Text Box 15">
          <a:extLst>
            <a:ext uri="{FF2B5EF4-FFF2-40B4-BE49-F238E27FC236}">
              <a16:creationId xmlns:a16="http://schemas.microsoft.com/office/drawing/2014/main" id="{9269F23B-9045-4DC0-8DD0-612D4ED6B4BE}"/>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4" name="Text Box 16">
          <a:extLst>
            <a:ext uri="{FF2B5EF4-FFF2-40B4-BE49-F238E27FC236}">
              <a16:creationId xmlns:a16="http://schemas.microsoft.com/office/drawing/2014/main" id="{CA1D48B2-4D33-413D-9A54-DF2D01A194B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5" name="Text Box 17">
          <a:extLst>
            <a:ext uri="{FF2B5EF4-FFF2-40B4-BE49-F238E27FC236}">
              <a16:creationId xmlns:a16="http://schemas.microsoft.com/office/drawing/2014/main" id="{91D5AA71-B64F-4F46-9AF9-A0EDB49F99AB}"/>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6" name="Text Box 18">
          <a:extLst>
            <a:ext uri="{FF2B5EF4-FFF2-40B4-BE49-F238E27FC236}">
              <a16:creationId xmlns:a16="http://schemas.microsoft.com/office/drawing/2014/main" id="{63E433B9-0459-4508-8FDC-694FFFC8596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7" name="Text Box 19">
          <a:extLst>
            <a:ext uri="{FF2B5EF4-FFF2-40B4-BE49-F238E27FC236}">
              <a16:creationId xmlns:a16="http://schemas.microsoft.com/office/drawing/2014/main" id="{7C45FE68-D4BE-4EFE-B95D-D966AE823D1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8" name="Text Box 16">
          <a:extLst>
            <a:ext uri="{FF2B5EF4-FFF2-40B4-BE49-F238E27FC236}">
              <a16:creationId xmlns:a16="http://schemas.microsoft.com/office/drawing/2014/main" id="{A675BDAC-FAE5-4CD6-AA9B-79ED704F47C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9" name="Text Box 17">
          <a:extLst>
            <a:ext uri="{FF2B5EF4-FFF2-40B4-BE49-F238E27FC236}">
              <a16:creationId xmlns:a16="http://schemas.microsoft.com/office/drawing/2014/main" id="{EE48FC2C-AD2F-4470-B4B6-540A9705046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15875</xdr:rowOff>
    </xdr:from>
    <xdr:ext cx="95250" cy="171450"/>
    <xdr:sp macro="" textlink="">
      <xdr:nvSpPr>
        <xdr:cNvPr id="2470" name="Text Box 18">
          <a:extLst>
            <a:ext uri="{FF2B5EF4-FFF2-40B4-BE49-F238E27FC236}">
              <a16:creationId xmlns:a16="http://schemas.microsoft.com/office/drawing/2014/main" id="{647B871C-B495-4A19-9A44-0C8FCA951214}"/>
            </a:ext>
          </a:extLst>
        </xdr:cNvPr>
        <xdr:cNvSpPr txBox="1">
          <a:spLocks noChangeArrowheads="1"/>
        </xdr:cNvSpPr>
      </xdr:nvSpPr>
      <xdr:spPr bwMode="auto">
        <a:xfrm>
          <a:off x="14355762" y="23209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1" name="Text Box 16">
          <a:extLst>
            <a:ext uri="{FF2B5EF4-FFF2-40B4-BE49-F238E27FC236}">
              <a16:creationId xmlns:a16="http://schemas.microsoft.com/office/drawing/2014/main" id="{A925B185-5D22-4E11-85E2-055AC6F152F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2" name="Text Box 17">
          <a:extLst>
            <a:ext uri="{FF2B5EF4-FFF2-40B4-BE49-F238E27FC236}">
              <a16:creationId xmlns:a16="http://schemas.microsoft.com/office/drawing/2014/main" id="{D76A6074-41F3-42D2-8E29-925F248D7E3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3" name="Text Box 18">
          <a:extLst>
            <a:ext uri="{FF2B5EF4-FFF2-40B4-BE49-F238E27FC236}">
              <a16:creationId xmlns:a16="http://schemas.microsoft.com/office/drawing/2014/main" id="{81E9B2FF-1366-4785-AC7B-BD3B5998701C}"/>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4" name="Text Box 19">
          <a:extLst>
            <a:ext uri="{FF2B5EF4-FFF2-40B4-BE49-F238E27FC236}">
              <a16:creationId xmlns:a16="http://schemas.microsoft.com/office/drawing/2014/main" id="{2527870A-00C9-43FB-A042-E30A5AD39812}"/>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5" name="Text Box 16">
          <a:extLst>
            <a:ext uri="{FF2B5EF4-FFF2-40B4-BE49-F238E27FC236}">
              <a16:creationId xmlns:a16="http://schemas.microsoft.com/office/drawing/2014/main" id="{A870370A-181A-4569-A5EA-191D3444A4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76" name="Text Box 15">
          <a:extLst>
            <a:ext uri="{FF2B5EF4-FFF2-40B4-BE49-F238E27FC236}">
              <a16:creationId xmlns:a16="http://schemas.microsoft.com/office/drawing/2014/main" id="{D05BDBDC-8D8D-4D8A-94B1-1C188327A5CA}"/>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477" name="Text Box 15">
          <a:extLst>
            <a:ext uri="{FF2B5EF4-FFF2-40B4-BE49-F238E27FC236}">
              <a16:creationId xmlns:a16="http://schemas.microsoft.com/office/drawing/2014/main" id="{62EB3259-EDC4-4AF2-89DF-83F70DEE1B43}"/>
            </a:ext>
          </a:extLst>
        </xdr:cNvPr>
        <xdr:cNvSpPr txBox="1">
          <a:spLocks noChangeArrowheads="1"/>
        </xdr:cNvSpPr>
      </xdr:nvSpPr>
      <xdr:spPr bwMode="auto">
        <a:xfrm>
          <a:off x="4743450" y="23564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478" name="Text Box 15">
          <a:extLst>
            <a:ext uri="{FF2B5EF4-FFF2-40B4-BE49-F238E27FC236}">
              <a16:creationId xmlns:a16="http://schemas.microsoft.com/office/drawing/2014/main" id="{945C991B-9FCC-4573-B210-FE7A4A900882}"/>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479" name="Text Box 15">
          <a:extLst>
            <a:ext uri="{FF2B5EF4-FFF2-40B4-BE49-F238E27FC236}">
              <a16:creationId xmlns:a16="http://schemas.microsoft.com/office/drawing/2014/main" id="{B797DD54-D214-4D36-B4CC-3D738D058FA3}"/>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480" name="Text Box 15">
          <a:extLst>
            <a:ext uri="{FF2B5EF4-FFF2-40B4-BE49-F238E27FC236}">
              <a16:creationId xmlns:a16="http://schemas.microsoft.com/office/drawing/2014/main" id="{4C4E3CCE-1571-4BA3-B948-0265DE5E1756}"/>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81" name="Text Box 15">
          <a:extLst>
            <a:ext uri="{FF2B5EF4-FFF2-40B4-BE49-F238E27FC236}">
              <a16:creationId xmlns:a16="http://schemas.microsoft.com/office/drawing/2014/main" id="{B0DB53CA-FD39-48BE-9C8D-120AED24BB52}"/>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2" name="Text Box 16">
          <a:extLst>
            <a:ext uri="{FF2B5EF4-FFF2-40B4-BE49-F238E27FC236}">
              <a16:creationId xmlns:a16="http://schemas.microsoft.com/office/drawing/2014/main" id="{DF02C26E-6D6F-498E-B55E-E95EF86A86C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3" name="Text Box 17">
          <a:extLst>
            <a:ext uri="{FF2B5EF4-FFF2-40B4-BE49-F238E27FC236}">
              <a16:creationId xmlns:a16="http://schemas.microsoft.com/office/drawing/2014/main" id="{582C19D3-210A-4695-B41E-4DDCC5D4288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4" name="Text Box 18">
          <a:extLst>
            <a:ext uri="{FF2B5EF4-FFF2-40B4-BE49-F238E27FC236}">
              <a16:creationId xmlns:a16="http://schemas.microsoft.com/office/drawing/2014/main" id="{95CC7311-AB50-4CF7-8DCD-3F73BCC275B1}"/>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5" name="Text Box 19">
          <a:extLst>
            <a:ext uri="{FF2B5EF4-FFF2-40B4-BE49-F238E27FC236}">
              <a16:creationId xmlns:a16="http://schemas.microsoft.com/office/drawing/2014/main" id="{F8923CE4-AD76-4905-B645-63FD90D88934}"/>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6" name="Text Box 16">
          <a:extLst>
            <a:ext uri="{FF2B5EF4-FFF2-40B4-BE49-F238E27FC236}">
              <a16:creationId xmlns:a16="http://schemas.microsoft.com/office/drawing/2014/main" id="{9F0D19C3-ED6E-4549-8E4A-394BBE265EE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7" name="Text Box 17">
          <a:extLst>
            <a:ext uri="{FF2B5EF4-FFF2-40B4-BE49-F238E27FC236}">
              <a16:creationId xmlns:a16="http://schemas.microsoft.com/office/drawing/2014/main" id="{C19E83B5-5F02-4C47-B84F-14A2303F8ED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8" name="Text Box 18">
          <a:extLst>
            <a:ext uri="{FF2B5EF4-FFF2-40B4-BE49-F238E27FC236}">
              <a16:creationId xmlns:a16="http://schemas.microsoft.com/office/drawing/2014/main" id="{DE5FC124-B697-4754-B379-382EC07EC3C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9" name="Text Box 19">
          <a:extLst>
            <a:ext uri="{FF2B5EF4-FFF2-40B4-BE49-F238E27FC236}">
              <a16:creationId xmlns:a16="http://schemas.microsoft.com/office/drawing/2014/main" id="{3F44A41C-275C-406D-BC26-F61B3B9FA0F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0" name="Text Box 16">
          <a:extLst>
            <a:ext uri="{FF2B5EF4-FFF2-40B4-BE49-F238E27FC236}">
              <a16:creationId xmlns:a16="http://schemas.microsoft.com/office/drawing/2014/main" id="{E28CC9B0-1B2B-4C11-B9D4-3CCCC26115A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1" name="Text Box 17">
          <a:extLst>
            <a:ext uri="{FF2B5EF4-FFF2-40B4-BE49-F238E27FC236}">
              <a16:creationId xmlns:a16="http://schemas.microsoft.com/office/drawing/2014/main" id="{C45CF11A-F7A6-4BC2-9573-FFF0093D208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2" name="Text Box 18">
          <a:extLst>
            <a:ext uri="{FF2B5EF4-FFF2-40B4-BE49-F238E27FC236}">
              <a16:creationId xmlns:a16="http://schemas.microsoft.com/office/drawing/2014/main" id="{AF6B65FC-2D1A-44B2-B880-F5A9756B04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3" name="Text Box 19">
          <a:extLst>
            <a:ext uri="{FF2B5EF4-FFF2-40B4-BE49-F238E27FC236}">
              <a16:creationId xmlns:a16="http://schemas.microsoft.com/office/drawing/2014/main" id="{913B604D-57AE-4388-99D7-EB37F84AE3AD}"/>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494" name="Text Box 15">
          <a:extLst>
            <a:ext uri="{FF2B5EF4-FFF2-40B4-BE49-F238E27FC236}">
              <a16:creationId xmlns:a16="http://schemas.microsoft.com/office/drawing/2014/main" id="{C3A420EA-1AFC-4488-B9EB-F3809AD9E675}"/>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5" name="Text Box 16">
          <a:extLst>
            <a:ext uri="{FF2B5EF4-FFF2-40B4-BE49-F238E27FC236}">
              <a16:creationId xmlns:a16="http://schemas.microsoft.com/office/drawing/2014/main" id="{947DDDE5-139E-4082-8632-27DBBABFDAC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6" name="Text Box 17">
          <a:extLst>
            <a:ext uri="{FF2B5EF4-FFF2-40B4-BE49-F238E27FC236}">
              <a16:creationId xmlns:a16="http://schemas.microsoft.com/office/drawing/2014/main" id="{EDF9E50A-D11E-465F-BF3D-4539C243CA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7" name="Text Box 18">
          <a:extLst>
            <a:ext uri="{FF2B5EF4-FFF2-40B4-BE49-F238E27FC236}">
              <a16:creationId xmlns:a16="http://schemas.microsoft.com/office/drawing/2014/main" id="{9F4FDE5A-F5EB-465D-AF74-4D0D2B5615B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8" name="Text Box 19">
          <a:extLst>
            <a:ext uri="{FF2B5EF4-FFF2-40B4-BE49-F238E27FC236}">
              <a16:creationId xmlns:a16="http://schemas.microsoft.com/office/drawing/2014/main" id="{CBC6B3CC-16AA-4CB1-A553-493C93C79EE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99" name="Text Box 16">
          <a:extLst>
            <a:ext uri="{FF2B5EF4-FFF2-40B4-BE49-F238E27FC236}">
              <a16:creationId xmlns:a16="http://schemas.microsoft.com/office/drawing/2014/main" id="{AF47D5C9-5750-459F-84FC-41A938A4001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0" name="Text Box 17">
          <a:extLst>
            <a:ext uri="{FF2B5EF4-FFF2-40B4-BE49-F238E27FC236}">
              <a16:creationId xmlns:a16="http://schemas.microsoft.com/office/drawing/2014/main" id="{F82CB2A6-FE52-4761-AC62-B3069396ECB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1" name="Text Box 18">
          <a:extLst>
            <a:ext uri="{FF2B5EF4-FFF2-40B4-BE49-F238E27FC236}">
              <a16:creationId xmlns:a16="http://schemas.microsoft.com/office/drawing/2014/main" id="{84C7AD62-9E25-4D2F-8299-33C1871B6DB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2" name="Text Box 16">
          <a:extLst>
            <a:ext uri="{FF2B5EF4-FFF2-40B4-BE49-F238E27FC236}">
              <a16:creationId xmlns:a16="http://schemas.microsoft.com/office/drawing/2014/main" id="{A098AD16-9964-4B6F-AC55-ADA93DC7075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3" name="Text Box 17">
          <a:extLst>
            <a:ext uri="{FF2B5EF4-FFF2-40B4-BE49-F238E27FC236}">
              <a16:creationId xmlns:a16="http://schemas.microsoft.com/office/drawing/2014/main" id="{5A1CC58E-DA9E-4D9E-9402-932051D3EC5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4" name="Text Box 18">
          <a:extLst>
            <a:ext uri="{FF2B5EF4-FFF2-40B4-BE49-F238E27FC236}">
              <a16:creationId xmlns:a16="http://schemas.microsoft.com/office/drawing/2014/main" id="{A1C1873A-DCD4-44CB-8A51-91545D4F9E7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5" name="Text Box 19">
          <a:extLst>
            <a:ext uri="{FF2B5EF4-FFF2-40B4-BE49-F238E27FC236}">
              <a16:creationId xmlns:a16="http://schemas.microsoft.com/office/drawing/2014/main" id="{6693A820-625A-487B-B303-9F18DDAED02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6" name="Text Box 16">
          <a:extLst>
            <a:ext uri="{FF2B5EF4-FFF2-40B4-BE49-F238E27FC236}">
              <a16:creationId xmlns:a16="http://schemas.microsoft.com/office/drawing/2014/main" id="{2A123F25-92BD-4C71-A730-D7C7A6C51863}"/>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7" name="Text Box 17">
          <a:extLst>
            <a:ext uri="{FF2B5EF4-FFF2-40B4-BE49-F238E27FC236}">
              <a16:creationId xmlns:a16="http://schemas.microsoft.com/office/drawing/2014/main" id="{C9F1BC07-F1B4-45FE-9E47-8BE4AEDBCE3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8" name="Text Box 18">
          <a:extLst>
            <a:ext uri="{FF2B5EF4-FFF2-40B4-BE49-F238E27FC236}">
              <a16:creationId xmlns:a16="http://schemas.microsoft.com/office/drawing/2014/main" id="{2EB638F2-2898-489D-94A7-215404FAF90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9" name="Text Box 19">
          <a:extLst>
            <a:ext uri="{FF2B5EF4-FFF2-40B4-BE49-F238E27FC236}">
              <a16:creationId xmlns:a16="http://schemas.microsoft.com/office/drawing/2014/main" id="{7F0CB117-1C2F-4157-8A39-598AF4C9545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510" name="Text Box 15">
          <a:extLst>
            <a:ext uri="{FF2B5EF4-FFF2-40B4-BE49-F238E27FC236}">
              <a16:creationId xmlns:a16="http://schemas.microsoft.com/office/drawing/2014/main" id="{9A79B2B5-BCC4-411F-BC37-E7AFC1ADBE1F}"/>
            </a:ext>
          </a:extLst>
        </xdr:cNvPr>
        <xdr:cNvSpPr txBox="1">
          <a:spLocks noChangeArrowheads="1"/>
        </xdr:cNvSpPr>
      </xdr:nvSpPr>
      <xdr:spPr bwMode="auto">
        <a:xfrm>
          <a:off x="4743450" y="23564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511" name="Text Box 15">
          <a:extLst>
            <a:ext uri="{FF2B5EF4-FFF2-40B4-BE49-F238E27FC236}">
              <a16:creationId xmlns:a16="http://schemas.microsoft.com/office/drawing/2014/main" id="{B341AFC6-F22A-4184-BC48-6C6171BBCCF3}"/>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12" name="Text Box 15">
          <a:extLst>
            <a:ext uri="{FF2B5EF4-FFF2-40B4-BE49-F238E27FC236}">
              <a16:creationId xmlns:a16="http://schemas.microsoft.com/office/drawing/2014/main" id="{9540F9E9-71D9-436C-A598-A5A1F7118648}"/>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13" name="Text Box 15">
          <a:extLst>
            <a:ext uri="{FF2B5EF4-FFF2-40B4-BE49-F238E27FC236}">
              <a16:creationId xmlns:a16="http://schemas.microsoft.com/office/drawing/2014/main" id="{5A8796FB-B16B-496F-A712-7CE596659FAE}"/>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2514" name="Text Box 15">
          <a:extLst>
            <a:ext uri="{FF2B5EF4-FFF2-40B4-BE49-F238E27FC236}">
              <a16:creationId xmlns:a16="http://schemas.microsoft.com/office/drawing/2014/main" id="{CE6F58F6-F402-4F0F-A797-82E0B815DBCD}"/>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5" name="Text Box 16">
          <a:extLst>
            <a:ext uri="{FF2B5EF4-FFF2-40B4-BE49-F238E27FC236}">
              <a16:creationId xmlns:a16="http://schemas.microsoft.com/office/drawing/2014/main" id="{94FFF752-51E3-40CF-AC66-09957AC9550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6" name="Text Box 17">
          <a:extLst>
            <a:ext uri="{FF2B5EF4-FFF2-40B4-BE49-F238E27FC236}">
              <a16:creationId xmlns:a16="http://schemas.microsoft.com/office/drawing/2014/main" id="{57242B37-C3D0-4F15-A4D1-28250A6F48B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7" name="Text Box 18">
          <a:extLst>
            <a:ext uri="{FF2B5EF4-FFF2-40B4-BE49-F238E27FC236}">
              <a16:creationId xmlns:a16="http://schemas.microsoft.com/office/drawing/2014/main" id="{0EC9C041-8470-4A49-B639-61A8BEC5F66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8" name="Text Box 19">
          <a:extLst>
            <a:ext uri="{FF2B5EF4-FFF2-40B4-BE49-F238E27FC236}">
              <a16:creationId xmlns:a16="http://schemas.microsoft.com/office/drawing/2014/main" id="{707400F9-376B-468D-A99E-EA16C2712863}"/>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19" name="Text Box 16">
          <a:extLst>
            <a:ext uri="{FF2B5EF4-FFF2-40B4-BE49-F238E27FC236}">
              <a16:creationId xmlns:a16="http://schemas.microsoft.com/office/drawing/2014/main" id="{25D69323-B3A9-4543-A672-CC57EFA55807}"/>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0" name="Text Box 17">
          <a:extLst>
            <a:ext uri="{FF2B5EF4-FFF2-40B4-BE49-F238E27FC236}">
              <a16:creationId xmlns:a16="http://schemas.microsoft.com/office/drawing/2014/main" id="{C31A5CE7-2146-4740-9CD0-F7F606F1CE5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1" name="Text Box 18">
          <a:extLst>
            <a:ext uri="{FF2B5EF4-FFF2-40B4-BE49-F238E27FC236}">
              <a16:creationId xmlns:a16="http://schemas.microsoft.com/office/drawing/2014/main" id="{9603A1C1-FAE0-4AB9-A894-E9B59F95FF5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2" name="Text Box 19">
          <a:extLst>
            <a:ext uri="{FF2B5EF4-FFF2-40B4-BE49-F238E27FC236}">
              <a16:creationId xmlns:a16="http://schemas.microsoft.com/office/drawing/2014/main" id="{422CA89C-7DE5-452A-861E-5080CCB2A9C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3" name="Text Box 16">
          <a:extLst>
            <a:ext uri="{FF2B5EF4-FFF2-40B4-BE49-F238E27FC236}">
              <a16:creationId xmlns:a16="http://schemas.microsoft.com/office/drawing/2014/main" id="{2179FA26-DD34-46F6-BE85-BEF2A6C7D8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4" name="Text Box 17">
          <a:extLst>
            <a:ext uri="{FF2B5EF4-FFF2-40B4-BE49-F238E27FC236}">
              <a16:creationId xmlns:a16="http://schemas.microsoft.com/office/drawing/2014/main" id="{BF3BBBB2-BB42-4DA6-AD9C-0343AF7CB01F}"/>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5" name="Text Box 18">
          <a:extLst>
            <a:ext uri="{FF2B5EF4-FFF2-40B4-BE49-F238E27FC236}">
              <a16:creationId xmlns:a16="http://schemas.microsoft.com/office/drawing/2014/main" id="{3CC409BC-3D1D-4637-A54F-3CBAF6D3CB1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6" name="Text Box 19">
          <a:extLst>
            <a:ext uri="{FF2B5EF4-FFF2-40B4-BE49-F238E27FC236}">
              <a16:creationId xmlns:a16="http://schemas.microsoft.com/office/drawing/2014/main" id="{78AFD9E4-0D95-4A43-B0DC-20BB12B0F54B}"/>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27" name="Text Box 15">
          <a:extLst>
            <a:ext uri="{FF2B5EF4-FFF2-40B4-BE49-F238E27FC236}">
              <a16:creationId xmlns:a16="http://schemas.microsoft.com/office/drawing/2014/main" id="{36393688-E836-4129-9581-921C47E9C0B9}"/>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8" name="Text Box 16">
          <a:extLst>
            <a:ext uri="{FF2B5EF4-FFF2-40B4-BE49-F238E27FC236}">
              <a16:creationId xmlns:a16="http://schemas.microsoft.com/office/drawing/2014/main" id="{7FABF319-B89D-4192-9F96-3B6603223A9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9" name="Text Box 17">
          <a:extLst>
            <a:ext uri="{FF2B5EF4-FFF2-40B4-BE49-F238E27FC236}">
              <a16:creationId xmlns:a16="http://schemas.microsoft.com/office/drawing/2014/main" id="{CDE887D5-4452-4255-9EEF-9D281E1A065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0" name="Text Box 18">
          <a:extLst>
            <a:ext uri="{FF2B5EF4-FFF2-40B4-BE49-F238E27FC236}">
              <a16:creationId xmlns:a16="http://schemas.microsoft.com/office/drawing/2014/main" id="{7747141E-3141-4585-9DE6-A814152D03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1" name="Text Box 19">
          <a:extLst>
            <a:ext uri="{FF2B5EF4-FFF2-40B4-BE49-F238E27FC236}">
              <a16:creationId xmlns:a16="http://schemas.microsoft.com/office/drawing/2014/main" id="{A8857894-6151-4E89-8F95-85CB4E4EF6F2}"/>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50</xdr:row>
      <xdr:rowOff>504825</xdr:rowOff>
    </xdr:from>
    <xdr:ext cx="95250" cy="442269"/>
    <xdr:sp macro="" textlink="">
      <xdr:nvSpPr>
        <xdr:cNvPr id="2532" name="Text Box 15">
          <a:extLst>
            <a:ext uri="{FF2B5EF4-FFF2-40B4-BE49-F238E27FC236}">
              <a16:creationId xmlns:a16="http://schemas.microsoft.com/office/drawing/2014/main" id="{7B57CE0E-9B7B-460A-9B07-523E6192828B}"/>
            </a:ext>
          </a:extLst>
        </xdr:cNvPr>
        <xdr:cNvSpPr txBox="1">
          <a:spLocks noChangeArrowheads="1"/>
        </xdr:cNvSpPr>
      </xdr:nvSpPr>
      <xdr:spPr bwMode="auto">
        <a:xfrm>
          <a:off x="14363700" y="2430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3" name="Text Box 16">
          <a:extLst>
            <a:ext uri="{FF2B5EF4-FFF2-40B4-BE49-F238E27FC236}">
              <a16:creationId xmlns:a16="http://schemas.microsoft.com/office/drawing/2014/main" id="{16234FCF-1740-490D-A718-1F35EA5DFDE9}"/>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4" name="Text Box 17">
          <a:extLst>
            <a:ext uri="{FF2B5EF4-FFF2-40B4-BE49-F238E27FC236}">
              <a16:creationId xmlns:a16="http://schemas.microsoft.com/office/drawing/2014/main" id="{DC7D6BD1-D958-4DBC-8A1F-210BAD806B1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5" name="Text Box 18">
          <a:extLst>
            <a:ext uri="{FF2B5EF4-FFF2-40B4-BE49-F238E27FC236}">
              <a16:creationId xmlns:a16="http://schemas.microsoft.com/office/drawing/2014/main" id="{382AA0F1-8C90-440D-B914-AAE470F356F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6" name="Text Box 16">
          <a:extLst>
            <a:ext uri="{FF2B5EF4-FFF2-40B4-BE49-F238E27FC236}">
              <a16:creationId xmlns:a16="http://schemas.microsoft.com/office/drawing/2014/main" id="{E9D74AF1-5F2D-483B-BB2C-E30BF53CDCF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7" name="Text Box 17">
          <a:extLst>
            <a:ext uri="{FF2B5EF4-FFF2-40B4-BE49-F238E27FC236}">
              <a16:creationId xmlns:a16="http://schemas.microsoft.com/office/drawing/2014/main" id="{AD91FA5B-8FAA-4D20-8A32-4744C12789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8" name="Text Box 18">
          <a:extLst>
            <a:ext uri="{FF2B5EF4-FFF2-40B4-BE49-F238E27FC236}">
              <a16:creationId xmlns:a16="http://schemas.microsoft.com/office/drawing/2014/main" id="{2A75A17A-CAF1-4B5C-8C46-C954A49C62E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9" name="Text Box 19">
          <a:extLst>
            <a:ext uri="{FF2B5EF4-FFF2-40B4-BE49-F238E27FC236}">
              <a16:creationId xmlns:a16="http://schemas.microsoft.com/office/drawing/2014/main" id="{FC59DC5E-9227-4E80-91AE-6648142CA3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0" name="Text Box 16">
          <a:extLst>
            <a:ext uri="{FF2B5EF4-FFF2-40B4-BE49-F238E27FC236}">
              <a16:creationId xmlns:a16="http://schemas.microsoft.com/office/drawing/2014/main" id="{0B80C630-0493-4DBA-B12C-91896DB71F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1" name="Text Box 17">
          <a:extLst>
            <a:ext uri="{FF2B5EF4-FFF2-40B4-BE49-F238E27FC236}">
              <a16:creationId xmlns:a16="http://schemas.microsoft.com/office/drawing/2014/main" id="{87EF182F-D5A3-4F05-9191-E5D06E80A5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2" name="Text Box 18">
          <a:extLst>
            <a:ext uri="{FF2B5EF4-FFF2-40B4-BE49-F238E27FC236}">
              <a16:creationId xmlns:a16="http://schemas.microsoft.com/office/drawing/2014/main" id="{1B0E9F69-6652-4E7E-A531-4396B4AAC9BE}"/>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43" name="Text Box 15">
          <a:extLst>
            <a:ext uri="{FF2B5EF4-FFF2-40B4-BE49-F238E27FC236}">
              <a16:creationId xmlns:a16="http://schemas.microsoft.com/office/drawing/2014/main" id="{7A423961-3FC8-40F6-987F-4199AE33AAE3}"/>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4" name="Text Box 16">
          <a:extLst>
            <a:ext uri="{FF2B5EF4-FFF2-40B4-BE49-F238E27FC236}">
              <a16:creationId xmlns:a16="http://schemas.microsoft.com/office/drawing/2014/main" id="{00D04971-B80A-4EE4-A732-74D9A8A8EEF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5" name="Text Box 17">
          <a:extLst>
            <a:ext uri="{FF2B5EF4-FFF2-40B4-BE49-F238E27FC236}">
              <a16:creationId xmlns:a16="http://schemas.microsoft.com/office/drawing/2014/main" id="{7F303346-776A-4B8B-942A-369BF816F31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6" name="Text Box 18">
          <a:extLst>
            <a:ext uri="{FF2B5EF4-FFF2-40B4-BE49-F238E27FC236}">
              <a16:creationId xmlns:a16="http://schemas.microsoft.com/office/drawing/2014/main" id="{BDBAC2D7-D437-4BE4-8D0A-E64473ABACD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7" name="Text Box 19">
          <a:extLst>
            <a:ext uri="{FF2B5EF4-FFF2-40B4-BE49-F238E27FC236}">
              <a16:creationId xmlns:a16="http://schemas.microsoft.com/office/drawing/2014/main" id="{0F5A4F4B-DA18-40E9-88E6-C387D9833CC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8" name="Text Box 16">
          <a:extLst>
            <a:ext uri="{FF2B5EF4-FFF2-40B4-BE49-F238E27FC236}">
              <a16:creationId xmlns:a16="http://schemas.microsoft.com/office/drawing/2014/main" id="{4AF59C97-1C2E-44B2-A2CA-D68309E9448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9" name="Text Box 17">
          <a:extLst>
            <a:ext uri="{FF2B5EF4-FFF2-40B4-BE49-F238E27FC236}">
              <a16:creationId xmlns:a16="http://schemas.microsoft.com/office/drawing/2014/main" id="{B1D1C6CF-E109-4170-89AA-6351C4F6E5F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0" name="Text Box 18">
          <a:extLst>
            <a:ext uri="{FF2B5EF4-FFF2-40B4-BE49-F238E27FC236}">
              <a16:creationId xmlns:a16="http://schemas.microsoft.com/office/drawing/2014/main" id="{54C9F690-C498-4539-A25F-90D52F73D62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1" name="Text Box 19">
          <a:extLst>
            <a:ext uri="{FF2B5EF4-FFF2-40B4-BE49-F238E27FC236}">
              <a16:creationId xmlns:a16="http://schemas.microsoft.com/office/drawing/2014/main" id="{BFE24F6C-B041-4E22-A4BC-333AE7D90BC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2" name="Text Box 16">
          <a:extLst>
            <a:ext uri="{FF2B5EF4-FFF2-40B4-BE49-F238E27FC236}">
              <a16:creationId xmlns:a16="http://schemas.microsoft.com/office/drawing/2014/main" id="{F062F759-43E2-4B35-ACF4-03013773776A}"/>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3" name="Text Box 17">
          <a:extLst>
            <a:ext uri="{FF2B5EF4-FFF2-40B4-BE49-F238E27FC236}">
              <a16:creationId xmlns:a16="http://schemas.microsoft.com/office/drawing/2014/main" id="{5A91195E-768A-4F7C-844B-28C3EBC25359}"/>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4" name="Text Box 18">
          <a:extLst>
            <a:ext uri="{FF2B5EF4-FFF2-40B4-BE49-F238E27FC236}">
              <a16:creationId xmlns:a16="http://schemas.microsoft.com/office/drawing/2014/main" id="{522DFA6E-0D1C-4317-BC85-F6E5B11CD187}"/>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5" name="Text Box 19">
          <a:extLst>
            <a:ext uri="{FF2B5EF4-FFF2-40B4-BE49-F238E27FC236}">
              <a16:creationId xmlns:a16="http://schemas.microsoft.com/office/drawing/2014/main" id="{BA0803C1-7F55-48A7-9A97-56B3A0FF1BCE}"/>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56" name="Text Box 15">
          <a:extLst>
            <a:ext uri="{FF2B5EF4-FFF2-40B4-BE49-F238E27FC236}">
              <a16:creationId xmlns:a16="http://schemas.microsoft.com/office/drawing/2014/main" id="{C9920300-B9FA-48CE-B978-6A198E3AD6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7" name="Text Box 16">
          <a:extLst>
            <a:ext uri="{FF2B5EF4-FFF2-40B4-BE49-F238E27FC236}">
              <a16:creationId xmlns:a16="http://schemas.microsoft.com/office/drawing/2014/main" id="{49129199-CF57-4684-A18A-CFEAC3B3B64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8" name="Text Box 17">
          <a:extLst>
            <a:ext uri="{FF2B5EF4-FFF2-40B4-BE49-F238E27FC236}">
              <a16:creationId xmlns:a16="http://schemas.microsoft.com/office/drawing/2014/main" id="{8A0DE7D1-98CC-41B2-8F51-78886659FD8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9" name="Text Box 18">
          <a:extLst>
            <a:ext uri="{FF2B5EF4-FFF2-40B4-BE49-F238E27FC236}">
              <a16:creationId xmlns:a16="http://schemas.microsoft.com/office/drawing/2014/main" id="{6222DF60-FB03-4B3A-8620-6870EC1C275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60" name="Text Box 19">
          <a:extLst>
            <a:ext uri="{FF2B5EF4-FFF2-40B4-BE49-F238E27FC236}">
              <a16:creationId xmlns:a16="http://schemas.microsoft.com/office/drawing/2014/main" id="{7EC54DBC-48D8-4253-BF59-3F2E98A0336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1" name="Text Box 16">
          <a:extLst>
            <a:ext uri="{FF2B5EF4-FFF2-40B4-BE49-F238E27FC236}">
              <a16:creationId xmlns:a16="http://schemas.microsoft.com/office/drawing/2014/main" id="{24ED1808-D110-4CC2-B439-EB00E931DB9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2" name="Text Box 17">
          <a:extLst>
            <a:ext uri="{FF2B5EF4-FFF2-40B4-BE49-F238E27FC236}">
              <a16:creationId xmlns:a16="http://schemas.microsoft.com/office/drawing/2014/main" id="{1A044AE7-26F7-402C-ABED-D018B22B7F0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15875</xdr:rowOff>
    </xdr:from>
    <xdr:ext cx="95250" cy="171450"/>
    <xdr:sp macro="" textlink="">
      <xdr:nvSpPr>
        <xdr:cNvPr id="2563" name="Text Box 18">
          <a:extLst>
            <a:ext uri="{FF2B5EF4-FFF2-40B4-BE49-F238E27FC236}">
              <a16:creationId xmlns:a16="http://schemas.microsoft.com/office/drawing/2014/main" id="{28FBC280-6A9D-4966-A380-C5BCD3DD0A07}"/>
            </a:ext>
          </a:extLst>
        </xdr:cNvPr>
        <xdr:cNvSpPr txBox="1">
          <a:spLocks noChangeArrowheads="1"/>
        </xdr:cNvSpPr>
      </xdr:nvSpPr>
      <xdr:spPr bwMode="auto">
        <a:xfrm>
          <a:off x="14355762" y="25438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4" name="Text Box 16">
          <a:extLst>
            <a:ext uri="{FF2B5EF4-FFF2-40B4-BE49-F238E27FC236}">
              <a16:creationId xmlns:a16="http://schemas.microsoft.com/office/drawing/2014/main" id="{877AC0CB-040F-40EA-87CB-38497663FF8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5" name="Text Box 17">
          <a:extLst>
            <a:ext uri="{FF2B5EF4-FFF2-40B4-BE49-F238E27FC236}">
              <a16:creationId xmlns:a16="http://schemas.microsoft.com/office/drawing/2014/main" id="{DABB1541-814D-46E5-A4D6-1A8AA28633B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6" name="Text Box 18">
          <a:extLst>
            <a:ext uri="{FF2B5EF4-FFF2-40B4-BE49-F238E27FC236}">
              <a16:creationId xmlns:a16="http://schemas.microsoft.com/office/drawing/2014/main" id="{B6114B6D-1F90-4887-9EF7-B6E64EB1850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7" name="Text Box 19">
          <a:extLst>
            <a:ext uri="{FF2B5EF4-FFF2-40B4-BE49-F238E27FC236}">
              <a16:creationId xmlns:a16="http://schemas.microsoft.com/office/drawing/2014/main" id="{DC27FE2C-F515-4178-ACDD-2CBB98C64B6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8" name="Text Box 16">
          <a:extLst>
            <a:ext uri="{FF2B5EF4-FFF2-40B4-BE49-F238E27FC236}">
              <a16:creationId xmlns:a16="http://schemas.microsoft.com/office/drawing/2014/main" id="{B486710E-C8B4-4E88-9DEA-43424F3F1F4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69" name="Text Box 15">
          <a:extLst>
            <a:ext uri="{FF2B5EF4-FFF2-40B4-BE49-F238E27FC236}">
              <a16:creationId xmlns:a16="http://schemas.microsoft.com/office/drawing/2014/main" id="{086FAB4C-9FE7-4C0D-9774-BEB54A00E1CA}"/>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570" name="Text Box 15">
          <a:extLst>
            <a:ext uri="{FF2B5EF4-FFF2-40B4-BE49-F238E27FC236}">
              <a16:creationId xmlns:a16="http://schemas.microsoft.com/office/drawing/2014/main" id="{1D4465C3-7D95-4D82-B658-2FEB9A95D94B}"/>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571" name="Text Box 15">
          <a:extLst>
            <a:ext uri="{FF2B5EF4-FFF2-40B4-BE49-F238E27FC236}">
              <a16:creationId xmlns:a16="http://schemas.microsoft.com/office/drawing/2014/main" id="{B414A743-699E-4903-92ED-9C3824B50FE4}"/>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572" name="Text Box 15">
          <a:extLst>
            <a:ext uri="{FF2B5EF4-FFF2-40B4-BE49-F238E27FC236}">
              <a16:creationId xmlns:a16="http://schemas.microsoft.com/office/drawing/2014/main" id="{48E40511-9CD9-4304-B8BB-3A74A0BB0DF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573" name="Text Box 15">
          <a:extLst>
            <a:ext uri="{FF2B5EF4-FFF2-40B4-BE49-F238E27FC236}">
              <a16:creationId xmlns:a16="http://schemas.microsoft.com/office/drawing/2014/main" id="{3822A86E-4412-4C5D-A820-53A10056E681}"/>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74" name="Text Box 15">
          <a:extLst>
            <a:ext uri="{FF2B5EF4-FFF2-40B4-BE49-F238E27FC236}">
              <a16:creationId xmlns:a16="http://schemas.microsoft.com/office/drawing/2014/main" id="{64DF8285-A6F2-4D91-B8D3-F66C73E463B6}"/>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5" name="Text Box 16">
          <a:extLst>
            <a:ext uri="{FF2B5EF4-FFF2-40B4-BE49-F238E27FC236}">
              <a16:creationId xmlns:a16="http://schemas.microsoft.com/office/drawing/2014/main" id="{84BD58D0-E599-40F4-9AB2-2F2A70D7EFA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6" name="Text Box 17">
          <a:extLst>
            <a:ext uri="{FF2B5EF4-FFF2-40B4-BE49-F238E27FC236}">
              <a16:creationId xmlns:a16="http://schemas.microsoft.com/office/drawing/2014/main" id="{9E0660D1-A01C-4E38-98A8-E2B15253536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7" name="Text Box 18">
          <a:extLst>
            <a:ext uri="{FF2B5EF4-FFF2-40B4-BE49-F238E27FC236}">
              <a16:creationId xmlns:a16="http://schemas.microsoft.com/office/drawing/2014/main" id="{08121961-582A-4FF8-B36C-9D5CC8E664E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8" name="Text Box 19">
          <a:extLst>
            <a:ext uri="{FF2B5EF4-FFF2-40B4-BE49-F238E27FC236}">
              <a16:creationId xmlns:a16="http://schemas.microsoft.com/office/drawing/2014/main" id="{E8A18008-4FB8-422F-8282-D660BB6AB11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79" name="Text Box 16">
          <a:extLst>
            <a:ext uri="{FF2B5EF4-FFF2-40B4-BE49-F238E27FC236}">
              <a16:creationId xmlns:a16="http://schemas.microsoft.com/office/drawing/2014/main" id="{4DA0D37D-4567-4A7B-8638-36B61FA6B37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0" name="Text Box 17">
          <a:extLst>
            <a:ext uri="{FF2B5EF4-FFF2-40B4-BE49-F238E27FC236}">
              <a16:creationId xmlns:a16="http://schemas.microsoft.com/office/drawing/2014/main" id="{C6729480-79A1-46A9-988C-807623D050F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1" name="Text Box 18">
          <a:extLst>
            <a:ext uri="{FF2B5EF4-FFF2-40B4-BE49-F238E27FC236}">
              <a16:creationId xmlns:a16="http://schemas.microsoft.com/office/drawing/2014/main" id="{29946AF4-C55E-4AAC-80D5-C123F1F9EEF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2" name="Text Box 19">
          <a:extLst>
            <a:ext uri="{FF2B5EF4-FFF2-40B4-BE49-F238E27FC236}">
              <a16:creationId xmlns:a16="http://schemas.microsoft.com/office/drawing/2014/main" id="{392CDFAA-2DC0-4F0A-8C4F-9FCD4F2CA93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3" name="Text Box 16">
          <a:extLst>
            <a:ext uri="{FF2B5EF4-FFF2-40B4-BE49-F238E27FC236}">
              <a16:creationId xmlns:a16="http://schemas.microsoft.com/office/drawing/2014/main" id="{046643B6-4559-445B-B728-7419AFAB73C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4" name="Text Box 17">
          <a:extLst>
            <a:ext uri="{FF2B5EF4-FFF2-40B4-BE49-F238E27FC236}">
              <a16:creationId xmlns:a16="http://schemas.microsoft.com/office/drawing/2014/main" id="{5FF9D750-80FA-48BA-B924-A57A736F38D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5" name="Text Box 18">
          <a:extLst>
            <a:ext uri="{FF2B5EF4-FFF2-40B4-BE49-F238E27FC236}">
              <a16:creationId xmlns:a16="http://schemas.microsoft.com/office/drawing/2014/main" id="{158D1581-3BBE-420E-9787-BE9F91645E6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6" name="Text Box 19">
          <a:extLst>
            <a:ext uri="{FF2B5EF4-FFF2-40B4-BE49-F238E27FC236}">
              <a16:creationId xmlns:a16="http://schemas.microsoft.com/office/drawing/2014/main" id="{C5960F05-04EA-4B3C-A9D7-9451DCC42CD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587" name="Text Box 15">
          <a:extLst>
            <a:ext uri="{FF2B5EF4-FFF2-40B4-BE49-F238E27FC236}">
              <a16:creationId xmlns:a16="http://schemas.microsoft.com/office/drawing/2014/main" id="{2E83402E-840C-428C-8913-228EB1199B82}"/>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8" name="Text Box 16">
          <a:extLst>
            <a:ext uri="{FF2B5EF4-FFF2-40B4-BE49-F238E27FC236}">
              <a16:creationId xmlns:a16="http://schemas.microsoft.com/office/drawing/2014/main" id="{A8ED8538-F8E8-4CFF-A7FE-5A077BF949D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9" name="Text Box 17">
          <a:extLst>
            <a:ext uri="{FF2B5EF4-FFF2-40B4-BE49-F238E27FC236}">
              <a16:creationId xmlns:a16="http://schemas.microsoft.com/office/drawing/2014/main" id="{75E4E27F-90E0-4A28-B974-7082EF39790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0" name="Text Box 18">
          <a:extLst>
            <a:ext uri="{FF2B5EF4-FFF2-40B4-BE49-F238E27FC236}">
              <a16:creationId xmlns:a16="http://schemas.microsoft.com/office/drawing/2014/main" id="{5B14C6EE-8CC4-4E4B-AB6A-D1856B3EC1F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1" name="Text Box 19">
          <a:extLst>
            <a:ext uri="{FF2B5EF4-FFF2-40B4-BE49-F238E27FC236}">
              <a16:creationId xmlns:a16="http://schemas.microsoft.com/office/drawing/2014/main" id="{A3CC9534-2F26-43FC-B73E-CCB7D4F7D50E}"/>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2" name="Text Box 16">
          <a:extLst>
            <a:ext uri="{FF2B5EF4-FFF2-40B4-BE49-F238E27FC236}">
              <a16:creationId xmlns:a16="http://schemas.microsoft.com/office/drawing/2014/main" id="{1F302AF2-1809-4702-A698-2A12CC2E65E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3" name="Text Box 17">
          <a:extLst>
            <a:ext uri="{FF2B5EF4-FFF2-40B4-BE49-F238E27FC236}">
              <a16:creationId xmlns:a16="http://schemas.microsoft.com/office/drawing/2014/main" id="{F7A02057-047D-4B5B-9F51-A7A2B17D9D3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4" name="Text Box 18">
          <a:extLst>
            <a:ext uri="{FF2B5EF4-FFF2-40B4-BE49-F238E27FC236}">
              <a16:creationId xmlns:a16="http://schemas.microsoft.com/office/drawing/2014/main" id="{706ABBEB-576E-4096-85D3-01EB27294C3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5" name="Text Box 16">
          <a:extLst>
            <a:ext uri="{FF2B5EF4-FFF2-40B4-BE49-F238E27FC236}">
              <a16:creationId xmlns:a16="http://schemas.microsoft.com/office/drawing/2014/main" id="{99EAF1DB-9596-40C1-BF73-26131E2F6F8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6" name="Text Box 17">
          <a:extLst>
            <a:ext uri="{FF2B5EF4-FFF2-40B4-BE49-F238E27FC236}">
              <a16:creationId xmlns:a16="http://schemas.microsoft.com/office/drawing/2014/main" id="{F589887C-6349-4550-8611-AC97DED1E3A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7" name="Text Box 18">
          <a:extLst>
            <a:ext uri="{FF2B5EF4-FFF2-40B4-BE49-F238E27FC236}">
              <a16:creationId xmlns:a16="http://schemas.microsoft.com/office/drawing/2014/main" id="{BB931BA7-D710-4DC8-BFCD-AE01368D57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8" name="Text Box 19">
          <a:extLst>
            <a:ext uri="{FF2B5EF4-FFF2-40B4-BE49-F238E27FC236}">
              <a16:creationId xmlns:a16="http://schemas.microsoft.com/office/drawing/2014/main" id="{9CA86E9B-62A7-4E0E-A9D6-437271C231B6}"/>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9" name="Text Box 16">
          <a:extLst>
            <a:ext uri="{FF2B5EF4-FFF2-40B4-BE49-F238E27FC236}">
              <a16:creationId xmlns:a16="http://schemas.microsoft.com/office/drawing/2014/main" id="{C9E742A7-C45D-4842-B91C-4ED770BC51F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0" name="Text Box 17">
          <a:extLst>
            <a:ext uri="{FF2B5EF4-FFF2-40B4-BE49-F238E27FC236}">
              <a16:creationId xmlns:a16="http://schemas.microsoft.com/office/drawing/2014/main" id="{A04B4A6B-444C-4550-AE5A-471AECE9C35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1" name="Text Box 18">
          <a:extLst>
            <a:ext uri="{FF2B5EF4-FFF2-40B4-BE49-F238E27FC236}">
              <a16:creationId xmlns:a16="http://schemas.microsoft.com/office/drawing/2014/main" id="{DF65E922-1E55-47CF-ADA0-6EEF8AE831C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2" name="Text Box 19">
          <a:extLst>
            <a:ext uri="{FF2B5EF4-FFF2-40B4-BE49-F238E27FC236}">
              <a16:creationId xmlns:a16="http://schemas.microsoft.com/office/drawing/2014/main" id="{6A4FFC83-ABC5-4597-884D-2D865626D0A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603" name="Text Box 15">
          <a:extLst>
            <a:ext uri="{FF2B5EF4-FFF2-40B4-BE49-F238E27FC236}">
              <a16:creationId xmlns:a16="http://schemas.microsoft.com/office/drawing/2014/main" id="{FDFF9F55-853D-4FC6-B727-E05A1052E3F4}"/>
            </a:ext>
          </a:extLst>
        </xdr:cNvPr>
        <xdr:cNvSpPr txBox="1">
          <a:spLocks noChangeArrowheads="1"/>
        </xdr:cNvSpPr>
      </xdr:nvSpPr>
      <xdr:spPr bwMode="auto">
        <a:xfrm>
          <a:off x="4743450" y="25793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604" name="Text Box 15">
          <a:extLst>
            <a:ext uri="{FF2B5EF4-FFF2-40B4-BE49-F238E27FC236}">
              <a16:creationId xmlns:a16="http://schemas.microsoft.com/office/drawing/2014/main" id="{401DBC43-F791-4EAA-85A4-016B65F07E2B}"/>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05" name="Text Box 15">
          <a:extLst>
            <a:ext uri="{FF2B5EF4-FFF2-40B4-BE49-F238E27FC236}">
              <a16:creationId xmlns:a16="http://schemas.microsoft.com/office/drawing/2014/main" id="{35D6E47A-545F-4F64-93C3-CD3274E9D11D}"/>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06" name="Text Box 15">
          <a:extLst>
            <a:ext uri="{FF2B5EF4-FFF2-40B4-BE49-F238E27FC236}">
              <a16:creationId xmlns:a16="http://schemas.microsoft.com/office/drawing/2014/main" id="{E7094D23-4E70-40D2-9EDC-361796D82439}"/>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2607" name="Text Box 15">
          <a:extLst>
            <a:ext uri="{FF2B5EF4-FFF2-40B4-BE49-F238E27FC236}">
              <a16:creationId xmlns:a16="http://schemas.microsoft.com/office/drawing/2014/main" id="{E2BE6E30-596D-4A14-B855-C9DDE82C716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8" name="Text Box 16">
          <a:extLst>
            <a:ext uri="{FF2B5EF4-FFF2-40B4-BE49-F238E27FC236}">
              <a16:creationId xmlns:a16="http://schemas.microsoft.com/office/drawing/2014/main" id="{CC5FE9C6-A1D7-4BCC-B6B7-2096E26C66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9" name="Text Box 17">
          <a:extLst>
            <a:ext uri="{FF2B5EF4-FFF2-40B4-BE49-F238E27FC236}">
              <a16:creationId xmlns:a16="http://schemas.microsoft.com/office/drawing/2014/main" id="{FFDCC19A-B3FB-43C7-9174-A4BE373D25D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0" name="Text Box 18">
          <a:extLst>
            <a:ext uri="{FF2B5EF4-FFF2-40B4-BE49-F238E27FC236}">
              <a16:creationId xmlns:a16="http://schemas.microsoft.com/office/drawing/2014/main" id="{B8EE5358-FC5A-4880-A9C0-2661760F11F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1" name="Text Box 19">
          <a:extLst>
            <a:ext uri="{FF2B5EF4-FFF2-40B4-BE49-F238E27FC236}">
              <a16:creationId xmlns:a16="http://schemas.microsoft.com/office/drawing/2014/main" id="{47617202-F8AD-49E5-BE31-E2E13C95713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2" name="Text Box 16">
          <a:extLst>
            <a:ext uri="{FF2B5EF4-FFF2-40B4-BE49-F238E27FC236}">
              <a16:creationId xmlns:a16="http://schemas.microsoft.com/office/drawing/2014/main" id="{63A6C95A-D629-47F4-908D-E1CE553667F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3" name="Text Box 17">
          <a:extLst>
            <a:ext uri="{FF2B5EF4-FFF2-40B4-BE49-F238E27FC236}">
              <a16:creationId xmlns:a16="http://schemas.microsoft.com/office/drawing/2014/main" id="{6230F824-070F-40BD-B862-551D9C1D31C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4" name="Text Box 18">
          <a:extLst>
            <a:ext uri="{FF2B5EF4-FFF2-40B4-BE49-F238E27FC236}">
              <a16:creationId xmlns:a16="http://schemas.microsoft.com/office/drawing/2014/main" id="{0C1A51E4-E03E-45C9-AF91-B6DB5FF8BC5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5" name="Text Box 19">
          <a:extLst>
            <a:ext uri="{FF2B5EF4-FFF2-40B4-BE49-F238E27FC236}">
              <a16:creationId xmlns:a16="http://schemas.microsoft.com/office/drawing/2014/main" id="{E318F64B-6098-4F87-A062-0DBFB2115C3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6" name="Text Box 16">
          <a:extLst>
            <a:ext uri="{FF2B5EF4-FFF2-40B4-BE49-F238E27FC236}">
              <a16:creationId xmlns:a16="http://schemas.microsoft.com/office/drawing/2014/main" id="{A6099857-8BD9-429D-9980-821A309A2FC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7" name="Text Box 17">
          <a:extLst>
            <a:ext uri="{FF2B5EF4-FFF2-40B4-BE49-F238E27FC236}">
              <a16:creationId xmlns:a16="http://schemas.microsoft.com/office/drawing/2014/main" id="{76E8FE5E-A3B9-4C8F-BDD6-EFBBF3CFB14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8" name="Text Box 18">
          <a:extLst>
            <a:ext uri="{FF2B5EF4-FFF2-40B4-BE49-F238E27FC236}">
              <a16:creationId xmlns:a16="http://schemas.microsoft.com/office/drawing/2014/main" id="{186C62FC-FC48-42E2-8FF5-652B36279C8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9" name="Text Box 19">
          <a:extLst>
            <a:ext uri="{FF2B5EF4-FFF2-40B4-BE49-F238E27FC236}">
              <a16:creationId xmlns:a16="http://schemas.microsoft.com/office/drawing/2014/main" id="{C14BE3E8-0C54-44FA-8882-C329A039003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20" name="Text Box 15">
          <a:extLst>
            <a:ext uri="{FF2B5EF4-FFF2-40B4-BE49-F238E27FC236}">
              <a16:creationId xmlns:a16="http://schemas.microsoft.com/office/drawing/2014/main" id="{35B5CD2B-643B-40E2-A95E-02CF348BC799}"/>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1" name="Text Box 16">
          <a:extLst>
            <a:ext uri="{FF2B5EF4-FFF2-40B4-BE49-F238E27FC236}">
              <a16:creationId xmlns:a16="http://schemas.microsoft.com/office/drawing/2014/main" id="{6A7AC9F9-79AC-4FC0-8748-E97B127F3CB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2" name="Text Box 17">
          <a:extLst>
            <a:ext uri="{FF2B5EF4-FFF2-40B4-BE49-F238E27FC236}">
              <a16:creationId xmlns:a16="http://schemas.microsoft.com/office/drawing/2014/main" id="{EB8C5862-1041-4C2D-B9DF-B1A784DCD379}"/>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3" name="Text Box 18">
          <a:extLst>
            <a:ext uri="{FF2B5EF4-FFF2-40B4-BE49-F238E27FC236}">
              <a16:creationId xmlns:a16="http://schemas.microsoft.com/office/drawing/2014/main" id="{3A9D6ED4-59D2-4C4B-A00F-DAFFA96CB8C8}"/>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4" name="Text Box 19">
          <a:extLst>
            <a:ext uri="{FF2B5EF4-FFF2-40B4-BE49-F238E27FC236}">
              <a16:creationId xmlns:a16="http://schemas.microsoft.com/office/drawing/2014/main" id="{A1BC0D94-CB0B-4FCE-8930-92B90FF1AF8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56</xdr:row>
      <xdr:rowOff>504825</xdr:rowOff>
    </xdr:from>
    <xdr:ext cx="95250" cy="442269"/>
    <xdr:sp macro="" textlink="">
      <xdr:nvSpPr>
        <xdr:cNvPr id="2625" name="Text Box 15">
          <a:extLst>
            <a:ext uri="{FF2B5EF4-FFF2-40B4-BE49-F238E27FC236}">
              <a16:creationId xmlns:a16="http://schemas.microsoft.com/office/drawing/2014/main" id="{5B4F1DDE-ABAD-4D04-96C2-E3861779B33C}"/>
            </a:ext>
          </a:extLst>
        </xdr:cNvPr>
        <xdr:cNvSpPr txBox="1">
          <a:spLocks noChangeArrowheads="1"/>
        </xdr:cNvSpPr>
      </xdr:nvSpPr>
      <xdr:spPr bwMode="auto">
        <a:xfrm>
          <a:off x="14363700" y="26536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6" name="Text Box 16">
          <a:extLst>
            <a:ext uri="{FF2B5EF4-FFF2-40B4-BE49-F238E27FC236}">
              <a16:creationId xmlns:a16="http://schemas.microsoft.com/office/drawing/2014/main" id="{CD25330E-801A-4573-B52C-A77F2EA9AA2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7" name="Text Box 17">
          <a:extLst>
            <a:ext uri="{FF2B5EF4-FFF2-40B4-BE49-F238E27FC236}">
              <a16:creationId xmlns:a16="http://schemas.microsoft.com/office/drawing/2014/main" id="{A02A131A-F738-4F82-B9E4-D5128CE4495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8" name="Text Box 18">
          <a:extLst>
            <a:ext uri="{FF2B5EF4-FFF2-40B4-BE49-F238E27FC236}">
              <a16:creationId xmlns:a16="http://schemas.microsoft.com/office/drawing/2014/main" id="{592241BA-E928-418F-981C-F50B08888317}"/>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29" name="Text Box 16">
          <a:extLst>
            <a:ext uri="{FF2B5EF4-FFF2-40B4-BE49-F238E27FC236}">
              <a16:creationId xmlns:a16="http://schemas.microsoft.com/office/drawing/2014/main" id="{D0F85A45-6C62-45D0-9EF2-F642DA8F580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0" name="Text Box 17">
          <a:extLst>
            <a:ext uri="{FF2B5EF4-FFF2-40B4-BE49-F238E27FC236}">
              <a16:creationId xmlns:a16="http://schemas.microsoft.com/office/drawing/2014/main" id="{8DDA53AE-243D-41D7-BA67-8FA2B659020E}"/>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1" name="Text Box 18">
          <a:extLst>
            <a:ext uri="{FF2B5EF4-FFF2-40B4-BE49-F238E27FC236}">
              <a16:creationId xmlns:a16="http://schemas.microsoft.com/office/drawing/2014/main" id="{56E1F586-E92D-4073-B0D2-ED60E5181369}"/>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2" name="Text Box 19">
          <a:extLst>
            <a:ext uri="{FF2B5EF4-FFF2-40B4-BE49-F238E27FC236}">
              <a16:creationId xmlns:a16="http://schemas.microsoft.com/office/drawing/2014/main" id="{3A18F8B4-AA4F-41F7-A36E-4F3CB1A2743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3" name="Text Box 16">
          <a:extLst>
            <a:ext uri="{FF2B5EF4-FFF2-40B4-BE49-F238E27FC236}">
              <a16:creationId xmlns:a16="http://schemas.microsoft.com/office/drawing/2014/main" id="{0058FDFA-DA23-4F00-AFA3-0AA44415E91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4" name="Text Box 17">
          <a:extLst>
            <a:ext uri="{FF2B5EF4-FFF2-40B4-BE49-F238E27FC236}">
              <a16:creationId xmlns:a16="http://schemas.microsoft.com/office/drawing/2014/main" id="{8050DFFA-94BB-4FA4-B2F8-BCB2A0C0EC2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5" name="Text Box 18">
          <a:extLst>
            <a:ext uri="{FF2B5EF4-FFF2-40B4-BE49-F238E27FC236}">
              <a16:creationId xmlns:a16="http://schemas.microsoft.com/office/drawing/2014/main" id="{021D6231-4290-4FA4-81A8-B4FD6C9D4A0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36" name="Text Box 15">
          <a:extLst>
            <a:ext uri="{FF2B5EF4-FFF2-40B4-BE49-F238E27FC236}">
              <a16:creationId xmlns:a16="http://schemas.microsoft.com/office/drawing/2014/main" id="{649D8428-3420-49A7-897F-6812B6110A02}"/>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7" name="Text Box 16">
          <a:extLst>
            <a:ext uri="{FF2B5EF4-FFF2-40B4-BE49-F238E27FC236}">
              <a16:creationId xmlns:a16="http://schemas.microsoft.com/office/drawing/2014/main" id="{6391E2B7-0F9C-4E2E-9622-D63600C8110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8" name="Text Box 17">
          <a:extLst>
            <a:ext uri="{FF2B5EF4-FFF2-40B4-BE49-F238E27FC236}">
              <a16:creationId xmlns:a16="http://schemas.microsoft.com/office/drawing/2014/main" id="{B4211C22-37F1-438B-A318-1CEDCBB24FB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9" name="Text Box 18">
          <a:extLst>
            <a:ext uri="{FF2B5EF4-FFF2-40B4-BE49-F238E27FC236}">
              <a16:creationId xmlns:a16="http://schemas.microsoft.com/office/drawing/2014/main" id="{F8364879-7D9A-4BCA-B44C-8748FD1A6D1F}"/>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40" name="Text Box 19">
          <a:extLst>
            <a:ext uri="{FF2B5EF4-FFF2-40B4-BE49-F238E27FC236}">
              <a16:creationId xmlns:a16="http://schemas.microsoft.com/office/drawing/2014/main" id="{DC9BC5D9-09B2-4BB3-9AB8-FEEA3714DD3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1" name="Text Box 16">
          <a:extLst>
            <a:ext uri="{FF2B5EF4-FFF2-40B4-BE49-F238E27FC236}">
              <a16:creationId xmlns:a16="http://schemas.microsoft.com/office/drawing/2014/main" id="{CFA7FED8-C038-4C95-9D60-89CD3B6E3AF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2" name="Text Box 17">
          <a:extLst>
            <a:ext uri="{FF2B5EF4-FFF2-40B4-BE49-F238E27FC236}">
              <a16:creationId xmlns:a16="http://schemas.microsoft.com/office/drawing/2014/main" id="{F6FB4C3D-2C2F-4A97-ABC0-DC387BE8893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3" name="Text Box 18">
          <a:extLst>
            <a:ext uri="{FF2B5EF4-FFF2-40B4-BE49-F238E27FC236}">
              <a16:creationId xmlns:a16="http://schemas.microsoft.com/office/drawing/2014/main" id="{4DA6CBA2-3C5C-455E-B9A5-F24029D96B9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4" name="Text Box 19">
          <a:extLst>
            <a:ext uri="{FF2B5EF4-FFF2-40B4-BE49-F238E27FC236}">
              <a16:creationId xmlns:a16="http://schemas.microsoft.com/office/drawing/2014/main" id="{F8A2A1E8-AA92-44E8-AF2D-B36896C5785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5" name="Text Box 16">
          <a:extLst>
            <a:ext uri="{FF2B5EF4-FFF2-40B4-BE49-F238E27FC236}">
              <a16:creationId xmlns:a16="http://schemas.microsoft.com/office/drawing/2014/main" id="{31749577-EA33-447D-8388-5920E064A7F7}"/>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6" name="Text Box 17">
          <a:extLst>
            <a:ext uri="{FF2B5EF4-FFF2-40B4-BE49-F238E27FC236}">
              <a16:creationId xmlns:a16="http://schemas.microsoft.com/office/drawing/2014/main" id="{E8F0FFA9-A588-4CC9-B7EC-138B9EBA5A78}"/>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7" name="Text Box 18">
          <a:extLst>
            <a:ext uri="{FF2B5EF4-FFF2-40B4-BE49-F238E27FC236}">
              <a16:creationId xmlns:a16="http://schemas.microsoft.com/office/drawing/2014/main" id="{121B26B8-1CAE-4C0E-B3E6-399CCE06186C}"/>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8" name="Text Box 19">
          <a:extLst>
            <a:ext uri="{FF2B5EF4-FFF2-40B4-BE49-F238E27FC236}">
              <a16:creationId xmlns:a16="http://schemas.microsoft.com/office/drawing/2014/main" id="{BE19F2F0-63C3-4B6A-86ED-BDCC558559B4}"/>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49" name="Text Box 15">
          <a:extLst>
            <a:ext uri="{FF2B5EF4-FFF2-40B4-BE49-F238E27FC236}">
              <a16:creationId xmlns:a16="http://schemas.microsoft.com/office/drawing/2014/main" id="{26F87E6F-7146-4889-92B2-1410E1A6363F}"/>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0" name="Text Box 16">
          <a:extLst>
            <a:ext uri="{FF2B5EF4-FFF2-40B4-BE49-F238E27FC236}">
              <a16:creationId xmlns:a16="http://schemas.microsoft.com/office/drawing/2014/main" id="{392C3FA4-3C32-4805-9ECE-4910D1D202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1" name="Text Box 17">
          <a:extLst>
            <a:ext uri="{FF2B5EF4-FFF2-40B4-BE49-F238E27FC236}">
              <a16:creationId xmlns:a16="http://schemas.microsoft.com/office/drawing/2014/main" id="{C45C5DC4-97CB-4E96-B016-DE44C28D487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2" name="Text Box 18">
          <a:extLst>
            <a:ext uri="{FF2B5EF4-FFF2-40B4-BE49-F238E27FC236}">
              <a16:creationId xmlns:a16="http://schemas.microsoft.com/office/drawing/2014/main" id="{FC5A1F9D-7018-44E1-92EB-0EFD2293D1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3" name="Text Box 19">
          <a:extLst>
            <a:ext uri="{FF2B5EF4-FFF2-40B4-BE49-F238E27FC236}">
              <a16:creationId xmlns:a16="http://schemas.microsoft.com/office/drawing/2014/main" id="{6875C1E2-A236-44AE-9ADC-8F0F648429C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4" name="Text Box 16">
          <a:extLst>
            <a:ext uri="{FF2B5EF4-FFF2-40B4-BE49-F238E27FC236}">
              <a16:creationId xmlns:a16="http://schemas.microsoft.com/office/drawing/2014/main" id="{F9D8A00F-2DD5-4ADA-A9BD-BE7914F67A6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5" name="Text Box 17">
          <a:extLst>
            <a:ext uri="{FF2B5EF4-FFF2-40B4-BE49-F238E27FC236}">
              <a16:creationId xmlns:a16="http://schemas.microsoft.com/office/drawing/2014/main" id="{1D4521F1-8D85-4E06-B4C9-85E06D46346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15875</xdr:rowOff>
    </xdr:from>
    <xdr:ext cx="95250" cy="171450"/>
    <xdr:sp macro="" textlink="">
      <xdr:nvSpPr>
        <xdr:cNvPr id="2656" name="Text Box 18">
          <a:extLst>
            <a:ext uri="{FF2B5EF4-FFF2-40B4-BE49-F238E27FC236}">
              <a16:creationId xmlns:a16="http://schemas.microsoft.com/office/drawing/2014/main" id="{0588A6B8-E1CE-4BEB-B7A4-BB10813DF438}"/>
            </a:ext>
          </a:extLst>
        </xdr:cNvPr>
        <xdr:cNvSpPr txBox="1">
          <a:spLocks noChangeArrowheads="1"/>
        </xdr:cNvSpPr>
      </xdr:nvSpPr>
      <xdr:spPr bwMode="auto">
        <a:xfrm>
          <a:off x="14355762" y="27666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7" name="Text Box 16">
          <a:extLst>
            <a:ext uri="{FF2B5EF4-FFF2-40B4-BE49-F238E27FC236}">
              <a16:creationId xmlns:a16="http://schemas.microsoft.com/office/drawing/2014/main" id="{098F3B4A-CA34-4D60-AB89-AEC612159E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8" name="Text Box 17">
          <a:extLst>
            <a:ext uri="{FF2B5EF4-FFF2-40B4-BE49-F238E27FC236}">
              <a16:creationId xmlns:a16="http://schemas.microsoft.com/office/drawing/2014/main" id="{0544471D-2ABC-47FE-8A5D-17B42306D1D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9" name="Text Box 18">
          <a:extLst>
            <a:ext uri="{FF2B5EF4-FFF2-40B4-BE49-F238E27FC236}">
              <a16:creationId xmlns:a16="http://schemas.microsoft.com/office/drawing/2014/main" id="{FC6F6FCD-CC1A-40B9-91A5-2E30D3E08B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0" name="Text Box 19">
          <a:extLst>
            <a:ext uri="{FF2B5EF4-FFF2-40B4-BE49-F238E27FC236}">
              <a16:creationId xmlns:a16="http://schemas.microsoft.com/office/drawing/2014/main" id="{E9DBA7FC-9E10-4FC1-AC86-50DED5D5FB9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1" name="Text Box 16">
          <a:extLst>
            <a:ext uri="{FF2B5EF4-FFF2-40B4-BE49-F238E27FC236}">
              <a16:creationId xmlns:a16="http://schemas.microsoft.com/office/drawing/2014/main" id="{B492BF0A-194E-47BF-8327-DB7D1F6F058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2" name="Text Box 15">
          <a:extLst>
            <a:ext uri="{FF2B5EF4-FFF2-40B4-BE49-F238E27FC236}">
              <a16:creationId xmlns:a16="http://schemas.microsoft.com/office/drawing/2014/main" id="{B28FBD6D-028B-4FF9-9B63-2B0C08F30D51}"/>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663" name="Text Box 15">
          <a:extLst>
            <a:ext uri="{FF2B5EF4-FFF2-40B4-BE49-F238E27FC236}">
              <a16:creationId xmlns:a16="http://schemas.microsoft.com/office/drawing/2014/main" id="{4D77038B-245F-411B-8B17-ADEDA0260D8C}"/>
            </a:ext>
          </a:extLst>
        </xdr:cNvPr>
        <xdr:cNvSpPr txBox="1">
          <a:spLocks noChangeArrowheads="1"/>
        </xdr:cNvSpPr>
      </xdr:nvSpPr>
      <xdr:spPr bwMode="auto">
        <a:xfrm>
          <a:off x="4743450" y="28022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64" name="Text Box 15">
          <a:extLst>
            <a:ext uri="{FF2B5EF4-FFF2-40B4-BE49-F238E27FC236}">
              <a16:creationId xmlns:a16="http://schemas.microsoft.com/office/drawing/2014/main" id="{99250638-65BA-4A3F-B175-FDAF4E48A971}"/>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65" name="Text Box 15">
          <a:extLst>
            <a:ext uri="{FF2B5EF4-FFF2-40B4-BE49-F238E27FC236}">
              <a16:creationId xmlns:a16="http://schemas.microsoft.com/office/drawing/2014/main" id="{279CB58F-BBAA-4F29-B7AC-3705109C9C01}"/>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66" name="Text Box 15">
          <a:extLst>
            <a:ext uri="{FF2B5EF4-FFF2-40B4-BE49-F238E27FC236}">
              <a16:creationId xmlns:a16="http://schemas.microsoft.com/office/drawing/2014/main" id="{6DC21C6C-A7CD-4EEB-828A-5092530DE2CA}"/>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7" name="Text Box 15">
          <a:extLst>
            <a:ext uri="{FF2B5EF4-FFF2-40B4-BE49-F238E27FC236}">
              <a16:creationId xmlns:a16="http://schemas.microsoft.com/office/drawing/2014/main" id="{41EFB22E-3005-45C5-8DE6-43A8CB65E82C}"/>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8" name="Text Box 16">
          <a:extLst>
            <a:ext uri="{FF2B5EF4-FFF2-40B4-BE49-F238E27FC236}">
              <a16:creationId xmlns:a16="http://schemas.microsoft.com/office/drawing/2014/main" id="{5646BE66-1CF2-4813-A9D1-98988D02C7E4}"/>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9" name="Text Box 17">
          <a:extLst>
            <a:ext uri="{FF2B5EF4-FFF2-40B4-BE49-F238E27FC236}">
              <a16:creationId xmlns:a16="http://schemas.microsoft.com/office/drawing/2014/main" id="{BAFB3FC9-C508-4E1B-B3A8-30504BA4715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0" name="Text Box 18">
          <a:extLst>
            <a:ext uri="{FF2B5EF4-FFF2-40B4-BE49-F238E27FC236}">
              <a16:creationId xmlns:a16="http://schemas.microsoft.com/office/drawing/2014/main" id="{11AB79CC-FF43-46B1-A673-739D80B3BE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1" name="Text Box 19">
          <a:extLst>
            <a:ext uri="{FF2B5EF4-FFF2-40B4-BE49-F238E27FC236}">
              <a16:creationId xmlns:a16="http://schemas.microsoft.com/office/drawing/2014/main" id="{AC1CE93B-3F1D-42C4-B943-C3B47CB05B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2" name="Text Box 16">
          <a:extLst>
            <a:ext uri="{FF2B5EF4-FFF2-40B4-BE49-F238E27FC236}">
              <a16:creationId xmlns:a16="http://schemas.microsoft.com/office/drawing/2014/main" id="{B30E4884-7C0D-4F21-8492-D38D8CE56E5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3" name="Text Box 17">
          <a:extLst>
            <a:ext uri="{FF2B5EF4-FFF2-40B4-BE49-F238E27FC236}">
              <a16:creationId xmlns:a16="http://schemas.microsoft.com/office/drawing/2014/main" id="{84C36261-D9DC-49AE-9767-39F8A8E9562E}"/>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4" name="Text Box 18">
          <a:extLst>
            <a:ext uri="{FF2B5EF4-FFF2-40B4-BE49-F238E27FC236}">
              <a16:creationId xmlns:a16="http://schemas.microsoft.com/office/drawing/2014/main" id="{5F2096AB-228B-4BC9-BC11-74ABA132BD5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5" name="Text Box 19">
          <a:extLst>
            <a:ext uri="{FF2B5EF4-FFF2-40B4-BE49-F238E27FC236}">
              <a16:creationId xmlns:a16="http://schemas.microsoft.com/office/drawing/2014/main" id="{371D54F8-6C4D-4DAA-9BBD-77BBA0DEA8B7}"/>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6" name="Text Box 16">
          <a:extLst>
            <a:ext uri="{FF2B5EF4-FFF2-40B4-BE49-F238E27FC236}">
              <a16:creationId xmlns:a16="http://schemas.microsoft.com/office/drawing/2014/main" id="{15ED109A-6D90-44C6-B0CA-564E16467B58}"/>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7" name="Text Box 17">
          <a:extLst>
            <a:ext uri="{FF2B5EF4-FFF2-40B4-BE49-F238E27FC236}">
              <a16:creationId xmlns:a16="http://schemas.microsoft.com/office/drawing/2014/main" id="{4ED9CC66-04BB-4680-A14E-23D980F7BDC6}"/>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8" name="Text Box 18">
          <a:extLst>
            <a:ext uri="{FF2B5EF4-FFF2-40B4-BE49-F238E27FC236}">
              <a16:creationId xmlns:a16="http://schemas.microsoft.com/office/drawing/2014/main" id="{DC347F08-E88C-4B20-A529-5D794ADD27CF}"/>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9" name="Text Box 19">
          <a:extLst>
            <a:ext uri="{FF2B5EF4-FFF2-40B4-BE49-F238E27FC236}">
              <a16:creationId xmlns:a16="http://schemas.microsoft.com/office/drawing/2014/main" id="{9BA9F9DE-C0C5-4D6C-9B2D-7111587AAF39}"/>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680" name="Text Box 15">
          <a:extLst>
            <a:ext uri="{FF2B5EF4-FFF2-40B4-BE49-F238E27FC236}">
              <a16:creationId xmlns:a16="http://schemas.microsoft.com/office/drawing/2014/main" id="{2C002C01-C412-4C11-9CA0-2227C0C64A59}"/>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1" name="Text Box 16">
          <a:extLst>
            <a:ext uri="{FF2B5EF4-FFF2-40B4-BE49-F238E27FC236}">
              <a16:creationId xmlns:a16="http://schemas.microsoft.com/office/drawing/2014/main" id="{CE2656D2-CFAC-4DC2-B684-653F651C34E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2" name="Text Box 17">
          <a:extLst>
            <a:ext uri="{FF2B5EF4-FFF2-40B4-BE49-F238E27FC236}">
              <a16:creationId xmlns:a16="http://schemas.microsoft.com/office/drawing/2014/main" id="{673F7586-35B5-439A-AF03-EE636F5832F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3" name="Text Box 18">
          <a:extLst>
            <a:ext uri="{FF2B5EF4-FFF2-40B4-BE49-F238E27FC236}">
              <a16:creationId xmlns:a16="http://schemas.microsoft.com/office/drawing/2014/main" id="{03B0AEA2-AD4D-4387-B079-AA0CBF7B100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4" name="Text Box 19">
          <a:extLst>
            <a:ext uri="{FF2B5EF4-FFF2-40B4-BE49-F238E27FC236}">
              <a16:creationId xmlns:a16="http://schemas.microsoft.com/office/drawing/2014/main" id="{0DF5B961-96C9-486D-9379-DD27FEFA74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5" name="Text Box 16">
          <a:extLst>
            <a:ext uri="{FF2B5EF4-FFF2-40B4-BE49-F238E27FC236}">
              <a16:creationId xmlns:a16="http://schemas.microsoft.com/office/drawing/2014/main" id="{5248E08A-4051-4A2E-BD3A-9FEE1C07658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6" name="Text Box 17">
          <a:extLst>
            <a:ext uri="{FF2B5EF4-FFF2-40B4-BE49-F238E27FC236}">
              <a16:creationId xmlns:a16="http://schemas.microsoft.com/office/drawing/2014/main" id="{734B4B32-13F8-449F-82C9-D9316718EC3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7" name="Text Box 18">
          <a:extLst>
            <a:ext uri="{FF2B5EF4-FFF2-40B4-BE49-F238E27FC236}">
              <a16:creationId xmlns:a16="http://schemas.microsoft.com/office/drawing/2014/main" id="{AE85FB35-4829-4D61-A690-1F8995C7CEE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8" name="Text Box 16">
          <a:extLst>
            <a:ext uri="{FF2B5EF4-FFF2-40B4-BE49-F238E27FC236}">
              <a16:creationId xmlns:a16="http://schemas.microsoft.com/office/drawing/2014/main" id="{690B6663-8402-49CE-B1E4-9DFD6EAB87D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9" name="Text Box 17">
          <a:extLst>
            <a:ext uri="{FF2B5EF4-FFF2-40B4-BE49-F238E27FC236}">
              <a16:creationId xmlns:a16="http://schemas.microsoft.com/office/drawing/2014/main" id="{395E3B2D-7057-4DAB-96D9-EEC7A02A4A1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0" name="Text Box 18">
          <a:extLst>
            <a:ext uri="{FF2B5EF4-FFF2-40B4-BE49-F238E27FC236}">
              <a16:creationId xmlns:a16="http://schemas.microsoft.com/office/drawing/2014/main" id="{B455CA96-31E1-410A-85A1-FF66870C59A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1" name="Text Box 19">
          <a:extLst>
            <a:ext uri="{FF2B5EF4-FFF2-40B4-BE49-F238E27FC236}">
              <a16:creationId xmlns:a16="http://schemas.microsoft.com/office/drawing/2014/main" id="{08238AC7-9C3E-4368-88E2-495B1F374D41}"/>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2" name="Text Box 16">
          <a:extLst>
            <a:ext uri="{FF2B5EF4-FFF2-40B4-BE49-F238E27FC236}">
              <a16:creationId xmlns:a16="http://schemas.microsoft.com/office/drawing/2014/main" id="{A3598D7B-4C44-4BA2-B709-14F072AB56C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3" name="Text Box 17">
          <a:extLst>
            <a:ext uri="{FF2B5EF4-FFF2-40B4-BE49-F238E27FC236}">
              <a16:creationId xmlns:a16="http://schemas.microsoft.com/office/drawing/2014/main" id="{BD8F5A82-5E80-491D-B437-255F9BB8E67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4" name="Text Box 18">
          <a:extLst>
            <a:ext uri="{FF2B5EF4-FFF2-40B4-BE49-F238E27FC236}">
              <a16:creationId xmlns:a16="http://schemas.microsoft.com/office/drawing/2014/main" id="{8F1D537E-8BB9-4CC4-B03C-D826FF24722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5" name="Text Box 19">
          <a:extLst>
            <a:ext uri="{FF2B5EF4-FFF2-40B4-BE49-F238E27FC236}">
              <a16:creationId xmlns:a16="http://schemas.microsoft.com/office/drawing/2014/main" id="{2CF7656B-C13E-47B6-93D5-A2AB5C34E22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696" name="Text Box 15">
          <a:extLst>
            <a:ext uri="{FF2B5EF4-FFF2-40B4-BE49-F238E27FC236}">
              <a16:creationId xmlns:a16="http://schemas.microsoft.com/office/drawing/2014/main" id="{7228F28A-EA6E-4730-ADA7-D61FF5578F32}"/>
            </a:ext>
          </a:extLst>
        </xdr:cNvPr>
        <xdr:cNvSpPr txBox="1">
          <a:spLocks noChangeArrowheads="1"/>
        </xdr:cNvSpPr>
      </xdr:nvSpPr>
      <xdr:spPr bwMode="auto">
        <a:xfrm>
          <a:off x="4743450" y="28022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97" name="Text Box 15">
          <a:extLst>
            <a:ext uri="{FF2B5EF4-FFF2-40B4-BE49-F238E27FC236}">
              <a16:creationId xmlns:a16="http://schemas.microsoft.com/office/drawing/2014/main" id="{841B4AE4-FB48-45CA-8D4E-93DAC9412FF6}"/>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98" name="Text Box 15">
          <a:extLst>
            <a:ext uri="{FF2B5EF4-FFF2-40B4-BE49-F238E27FC236}">
              <a16:creationId xmlns:a16="http://schemas.microsoft.com/office/drawing/2014/main" id="{5A4B97CD-F7F2-4477-9BF9-FE102F47AC38}"/>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99" name="Text Box 15">
          <a:extLst>
            <a:ext uri="{FF2B5EF4-FFF2-40B4-BE49-F238E27FC236}">
              <a16:creationId xmlns:a16="http://schemas.microsoft.com/office/drawing/2014/main" id="{27763E5B-4E6F-472A-A713-BCCCE758D5D8}"/>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213632"/>
    <xdr:sp macro="" textlink="">
      <xdr:nvSpPr>
        <xdr:cNvPr id="2700" name="Text Box 15">
          <a:extLst>
            <a:ext uri="{FF2B5EF4-FFF2-40B4-BE49-F238E27FC236}">
              <a16:creationId xmlns:a16="http://schemas.microsoft.com/office/drawing/2014/main" id="{0220F6DB-CBDE-41E8-AB45-DC30CE0E9122}"/>
            </a:ext>
          </a:extLst>
        </xdr:cNvPr>
        <xdr:cNvSpPr txBox="1">
          <a:spLocks noChangeArrowheads="1"/>
        </xdr:cNvSpPr>
      </xdr:nvSpPr>
      <xdr:spPr bwMode="auto">
        <a:xfrm>
          <a:off x="1436370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1" name="Text Box 16">
          <a:extLst>
            <a:ext uri="{FF2B5EF4-FFF2-40B4-BE49-F238E27FC236}">
              <a16:creationId xmlns:a16="http://schemas.microsoft.com/office/drawing/2014/main" id="{FA42BC81-E186-4513-921A-98B88DD5599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2" name="Text Box 17">
          <a:extLst>
            <a:ext uri="{FF2B5EF4-FFF2-40B4-BE49-F238E27FC236}">
              <a16:creationId xmlns:a16="http://schemas.microsoft.com/office/drawing/2014/main" id="{A5D928CD-5D5B-4248-B2B1-176771ACBE1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3" name="Text Box 18">
          <a:extLst>
            <a:ext uri="{FF2B5EF4-FFF2-40B4-BE49-F238E27FC236}">
              <a16:creationId xmlns:a16="http://schemas.microsoft.com/office/drawing/2014/main" id="{76FA0312-B4FD-4E9C-83B0-EC1B2EF829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4" name="Text Box 19">
          <a:extLst>
            <a:ext uri="{FF2B5EF4-FFF2-40B4-BE49-F238E27FC236}">
              <a16:creationId xmlns:a16="http://schemas.microsoft.com/office/drawing/2014/main" id="{CE4E1668-6626-435E-BF52-DD4B69C28F1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5" name="Text Box 16">
          <a:extLst>
            <a:ext uri="{FF2B5EF4-FFF2-40B4-BE49-F238E27FC236}">
              <a16:creationId xmlns:a16="http://schemas.microsoft.com/office/drawing/2014/main" id="{BD96C3BC-83C5-4DF9-B216-434174DD010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6" name="Text Box 17">
          <a:extLst>
            <a:ext uri="{FF2B5EF4-FFF2-40B4-BE49-F238E27FC236}">
              <a16:creationId xmlns:a16="http://schemas.microsoft.com/office/drawing/2014/main" id="{412391E4-BAF6-41BE-B82E-B343D90BD2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7" name="Text Box 18">
          <a:extLst>
            <a:ext uri="{FF2B5EF4-FFF2-40B4-BE49-F238E27FC236}">
              <a16:creationId xmlns:a16="http://schemas.microsoft.com/office/drawing/2014/main" id="{55E35F9F-26F4-4BD9-9364-FD413DDD174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8" name="Text Box 19">
          <a:extLst>
            <a:ext uri="{FF2B5EF4-FFF2-40B4-BE49-F238E27FC236}">
              <a16:creationId xmlns:a16="http://schemas.microsoft.com/office/drawing/2014/main" id="{E7218B8C-AB0B-40FD-B5DD-44903C3E3481}"/>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09" name="Text Box 16">
          <a:extLst>
            <a:ext uri="{FF2B5EF4-FFF2-40B4-BE49-F238E27FC236}">
              <a16:creationId xmlns:a16="http://schemas.microsoft.com/office/drawing/2014/main" id="{B01FE8CC-9F6E-4B4C-80E3-B40481B86032}"/>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0" name="Text Box 17">
          <a:extLst>
            <a:ext uri="{FF2B5EF4-FFF2-40B4-BE49-F238E27FC236}">
              <a16:creationId xmlns:a16="http://schemas.microsoft.com/office/drawing/2014/main" id="{A30C5978-3DD3-4A10-9171-E8A31A6A2DFB}"/>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1" name="Text Box 18">
          <a:extLst>
            <a:ext uri="{FF2B5EF4-FFF2-40B4-BE49-F238E27FC236}">
              <a16:creationId xmlns:a16="http://schemas.microsoft.com/office/drawing/2014/main" id="{488EA5D6-900B-4B6F-A1AD-367695448D05}"/>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2" name="Text Box 19">
          <a:extLst>
            <a:ext uri="{FF2B5EF4-FFF2-40B4-BE49-F238E27FC236}">
              <a16:creationId xmlns:a16="http://schemas.microsoft.com/office/drawing/2014/main" id="{ABDFEDA2-D8E7-41C3-BDBF-4818D18E0541}"/>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13" name="Text Box 15">
          <a:extLst>
            <a:ext uri="{FF2B5EF4-FFF2-40B4-BE49-F238E27FC236}">
              <a16:creationId xmlns:a16="http://schemas.microsoft.com/office/drawing/2014/main" id="{471CEDFF-E2CD-4E7C-A964-BEEC69AA06BD}"/>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4" name="Text Box 16">
          <a:extLst>
            <a:ext uri="{FF2B5EF4-FFF2-40B4-BE49-F238E27FC236}">
              <a16:creationId xmlns:a16="http://schemas.microsoft.com/office/drawing/2014/main" id="{ED72504A-A91C-4282-A247-9E4DF1D22709}"/>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5" name="Text Box 17">
          <a:extLst>
            <a:ext uri="{FF2B5EF4-FFF2-40B4-BE49-F238E27FC236}">
              <a16:creationId xmlns:a16="http://schemas.microsoft.com/office/drawing/2014/main" id="{4BB190B0-1786-475E-A3F9-634D23B5D08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6" name="Text Box 18">
          <a:extLst>
            <a:ext uri="{FF2B5EF4-FFF2-40B4-BE49-F238E27FC236}">
              <a16:creationId xmlns:a16="http://schemas.microsoft.com/office/drawing/2014/main" id="{6CCA58E0-65B4-4B1C-8E01-53B5E39B90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7" name="Text Box 19">
          <a:extLst>
            <a:ext uri="{FF2B5EF4-FFF2-40B4-BE49-F238E27FC236}">
              <a16:creationId xmlns:a16="http://schemas.microsoft.com/office/drawing/2014/main" id="{750E8294-B230-4EAD-BBB3-04B04D974E3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62</xdr:row>
      <xdr:rowOff>504825</xdr:rowOff>
    </xdr:from>
    <xdr:ext cx="95250" cy="442269"/>
    <xdr:sp macro="" textlink="">
      <xdr:nvSpPr>
        <xdr:cNvPr id="2718" name="Text Box 15">
          <a:extLst>
            <a:ext uri="{FF2B5EF4-FFF2-40B4-BE49-F238E27FC236}">
              <a16:creationId xmlns:a16="http://schemas.microsoft.com/office/drawing/2014/main" id="{422F92D1-0528-452B-A7C8-C8C60195B446}"/>
            </a:ext>
          </a:extLst>
        </xdr:cNvPr>
        <xdr:cNvSpPr txBox="1">
          <a:spLocks noChangeArrowheads="1"/>
        </xdr:cNvSpPr>
      </xdr:nvSpPr>
      <xdr:spPr bwMode="auto">
        <a:xfrm>
          <a:off x="14363700" y="28765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19" name="Text Box 16">
          <a:extLst>
            <a:ext uri="{FF2B5EF4-FFF2-40B4-BE49-F238E27FC236}">
              <a16:creationId xmlns:a16="http://schemas.microsoft.com/office/drawing/2014/main" id="{407EC366-795C-4E03-A689-E892B2160DD9}"/>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0" name="Text Box 17">
          <a:extLst>
            <a:ext uri="{FF2B5EF4-FFF2-40B4-BE49-F238E27FC236}">
              <a16:creationId xmlns:a16="http://schemas.microsoft.com/office/drawing/2014/main" id="{B312480B-C16A-41D6-8C09-A88B06C790A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1" name="Text Box 18">
          <a:extLst>
            <a:ext uri="{FF2B5EF4-FFF2-40B4-BE49-F238E27FC236}">
              <a16:creationId xmlns:a16="http://schemas.microsoft.com/office/drawing/2014/main" id="{C53DDEC6-2A5A-4B39-8A83-06952AE9939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2" name="Text Box 16">
          <a:extLst>
            <a:ext uri="{FF2B5EF4-FFF2-40B4-BE49-F238E27FC236}">
              <a16:creationId xmlns:a16="http://schemas.microsoft.com/office/drawing/2014/main" id="{47F788F6-C479-4451-B6BB-93BC524B6B4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3" name="Text Box 17">
          <a:extLst>
            <a:ext uri="{FF2B5EF4-FFF2-40B4-BE49-F238E27FC236}">
              <a16:creationId xmlns:a16="http://schemas.microsoft.com/office/drawing/2014/main" id="{EC9CF8C0-BBBA-4371-B384-DEEE7EBC83A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4" name="Text Box 18">
          <a:extLst>
            <a:ext uri="{FF2B5EF4-FFF2-40B4-BE49-F238E27FC236}">
              <a16:creationId xmlns:a16="http://schemas.microsoft.com/office/drawing/2014/main" id="{B6B2E066-5582-4813-B1D6-3CCA73317F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5" name="Text Box 19">
          <a:extLst>
            <a:ext uri="{FF2B5EF4-FFF2-40B4-BE49-F238E27FC236}">
              <a16:creationId xmlns:a16="http://schemas.microsoft.com/office/drawing/2014/main" id="{15BCB1B1-111D-4DB0-BB02-DD04AB2BB75B}"/>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6" name="Text Box 16">
          <a:extLst>
            <a:ext uri="{FF2B5EF4-FFF2-40B4-BE49-F238E27FC236}">
              <a16:creationId xmlns:a16="http://schemas.microsoft.com/office/drawing/2014/main" id="{FD116724-6EE5-4283-949C-5F62E6542C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7" name="Text Box 17">
          <a:extLst>
            <a:ext uri="{FF2B5EF4-FFF2-40B4-BE49-F238E27FC236}">
              <a16:creationId xmlns:a16="http://schemas.microsoft.com/office/drawing/2014/main" id="{A7C81DAB-83A6-4BB2-89F4-78E9792FC8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8" name="Text Box 18">
          <a:extLst>
            <a:ext uri="{FF2B5EF4-FFF2-40B4-BE49-F238E27FC236}">
              <a16:creationId xmlns:a16="http://schemas.microsoft.com/office/drawing/2014/main" id="{BE27C20B-D51A-4CEB-8D59-635602484ED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29" name="Text Box 15">
          <a:extLst>
            <a:ext uri="{FF2B5EF4-FFF2-40B4-BE49-F238E27FC236}">
              <a16:creationId xmlns:a16="http://schemas.microsoft.com/office/drawing/2014/main" id="{6797DEAB-2F03-437F-81A0-45EE91238A68}"/>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0" name="Text Box 16">
          <a:extLst>
            <a:ext uri="{FF2B5EF4-FFF2-40B4-BE49-F238E27FC236}">
              <a16:creationId xmlns:a16="http://schemas.microsoft.com/office/drawing/2014/main" id="{C0928F35-5625-469B-8060-0D9CC37CEE6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1" name="Text Box 17">
          <a:extLst>
            <a:ext uri="{FF2B5EF4-FFF2-40B4-BE49-F238E27FC236}">
              <a16:creationId xmlns:a16="http://schemas.microsoft.com/office/drawing/2014/main" id="{BE167096-8D89-44DB-9ACE-6383DA014F91}"/>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2" name="Text Box 18">
          <a:extLst>
            <a:ext uri="{FF2B5EF4-FFF2-40B4-BE49-F238E27FC236}">
              <a16:creationId xmlns:a16="http://schemas.microsoft.com/office/drawing/2014/main" id="{562CC2E5-D3B1-463E-B6BA-A548CE00A88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3" name="Text Box 19">
          <a:extLst>
            <a:ext uri="{FF2B5EF4-FFF2-40B4-BE49-F238E27FC236}">
              <a16:creationId xmlns:a16="http://schemas.microsoft.com/office/drawing/2014/main" id="{29AFC0C8-0529-4808-BB21-F539F9B649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4" name="Text Box 16">
          <a:extLst>
            <a:ext uri="{FF2B5EF4-FFF2-40B4-BE49-F238E27FC236}">
              <a16:creationId xmlns:a16="http://schemas.microsoft.com/office/drawing/2014/main" id="{4C02EA24-57BB-4789-A46B-08F980CED7B2}"/>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5" name="Text Box 17">
          <a:extLst>
            <a:ext uri="{FF2B5EF4-FFF2-40B4-BE49-F238E27FC236}">
              <a16:creationId xmlns:a16="http://schemas.microsoft.com/office/drawing/2014/main" id="{773C426C-81C2-4067-BB6C-0A4F528EF14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6" name="Text Box 18">
          <a:extLst>
            <a:ext uri="{FF2B5EF4-FFF2-40B4-BE49-F238E27FC236}">
              <a16:creationId xmlns:a16="http://schemas.microsoft.com/office/drawing/2014/main" id="{384BA085-1941-4564-860B-9684525F1B8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7" name="Text Box 19">
          <a:extLst>
            <a:ext uri="{FF2B5EF4-FFF2-40B4-BE49-F238E27FC236}">
              <a16:creationId xmlns:a16="http://schemas.microsoft.com/office/drawing/2014/main" id="{33E8D7EB-12E8-4D76-92DB-4E3C01E5BE0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8" name="Text Box 16">
          <a:extLst>
            <a:ext uri="{FF2B5EF4-FFF2-40B4-BE49-F238E27FC236}">
              <a16:creationId xmlns:a16="http://schemas.microsoft.com/office/drawing/2014/main" id="{65167C21-B451-40DF-AE2A-4B12452F510E}"/>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9" name="Text Box 17">
          <a:extLst>
            <a:ext uri="{FF2B5EF4-FFF2-40B4-BE49-F238E27FC236}">
              <a16:creationId xmlns:a16="http://schemas.microsoft.com/office/drawing/2014/main" id="{3F918DE5-6D85-41F9-8ADC-82953644E5A9}"/>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0" name="Text Box 18">
          <a:extLst>
            <a:ext uri="{FF2B5EF4-FFF2-40B4-BE49-F238E27FC236}">
              <a16:creationId xmlns:a16="http://schemas.microsoft.com/office/drawing/2014/main" id="{CFB5DA75-7B21-4C06-9E04-E912D83000DA}"/>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1" name="Text Box 19">
          <a:extLst>
            <a:ext uri="{FF2B5EF4-FFF2-40B4-BE49-F238E27FC236}">
              <a16:creationId xmlns:a16="http://schemas.microsoft.com/office/drawing/2014/main" id="{D15719BA-F4EE-46EA-9382-8EDC41F3A6A6}"/>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42" name="Text Box 15">
          <a:extLst>
            <a:ext uri="{FF2B5EF4-FFF2-40B4-BE49-F238E27FC236}">
              <a16:creationId xmlns:a16="http://schemas.microsoft.com/office/drawing/2014/main" id="{B7E128B4-C26F-4C98-ACC3-9A9136062CDC}"/>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3" name="Text Box 16">
          <a:extLst>
            <a:ext uri="{FF2B5EF4-FFF2-40B4-BE49-F238E27FC236}">
              <a16:creationId xmlns:a16="http://schemas.microsoft.com/office/drawing/2014/main" id="{1AFEC490-535A-4292-B542-AC05D318C2A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4" name="Text Box 17">
          <a:extLst>
            <a:ext uri="{FF2B5EF4-FFF2-40B4-BE49-F238E27FC236}">
              <a16:creationId xmlns:a16="http://schemas.microsoft.com/office/drawing/2014/main" id="{1B8D3CE8-DF39-4820-938D-F053ABAC7A6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5" name="Text Box 18">
          <a:extLst>
            <a:ext uri="{FF2B5EF4-FFF2-40B4-BE49-F238E27FC236}">
              <a16:creationId xmlns:a16="http://schemas.microsoft.com/office/drawing/2014/main" id="{AEA7FAFA-711A-4E70-80E5-EA31DEFE571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6" name="Text Box 19">
          <a:extLst>
            <a:ext uri="{FF2B5EF4-FFF2-40B4-BE49-F238E27FC236}">
              <a16:creationId xmlns:a16="http://schemas.microsoft.com/office/drawing/2014/main" id="{745D390F-76DD-4FBC-B5AB-81249CB07A6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7" name="Text Box 16">
          <a:extLst>
            <a:ext uri="{FF2B5EF4-FFF2-40B4-BE49-F238E27FC236}">
              <a16:creationId xmlns:a16="http://schemas.microsoft.com/office/drawing/2014/main" id="{8F5C467C-359A-4027-810F-9F14131B917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8" name="Text Box 17">
          <a:extLst>
            <a:ext uri="{FF2B5EF4-FFF2-40B4-BE49-F238E27FC236}">
              <a16:creationId xmlns:a16="http://schemas.microsoft.com/office/drawing/2014/main" id="{74E7BA83-FD19-49E7-BB25-107E96A5F07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15875</xdr:rowOff>
    </xdr:from>
    <xdr:ext cx="95250" cy="171450"/>
    <xdr:sp macro="" textlink="">
      <xdr:nvSpPr>
        <xdr:cNvPr id="2749" name="Text Box 18">
          <a:extLst>
            <a:ext uri="{FF2B5EF4-FFF2-40B4-BE49-F238E27FC236}">
              <a16:creationId xmlns:a16="http://schemas.microsoft.com/office/drawing/2014/main" id="{9232E9DF-C18E-4A3A-A67C-A9008013E991}"/>
            </a:ext>
          </a:extLst>
        </xdr:cNvPr>
        <xdr:cNvSpPr txBox="1">
          <a:spLocks noChangeArrowheads="1"/>
        </xdr:cNvSpPr>
      </xdr:nvSpPr>
      <xdr:spPr bwMode="auto">
        <a:xfrm>
          <a:off x="14355762" y="29895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0" name="Text Box 16">
          <a:extLst>
            <a:ext uri="{FF2B5EF4-FFF2-40B4-BE49-F238E27FC236}">
              <a16:creationId xmlns:a16="http://schemas.microsoft.com/office/drawing/2014/main" id="{BFC384F8-ACAC-4E2C-9E4D-D8057339A0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1" name="Text Box 17">
          <a:extLst>
            <a:ext uri="{FF2B5EF4-FFF2-40B4-BE49-F238E27FC236}">
              <a16:creationId xmlns:a16="http://schemas.microsoft.com/office/drawing/2014/main" id="{0C5D9F50-4C9A-4F87-AB4A-CC29E052627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2" name="Text Box 18">
          <a:extLst>
            <a:ext uri="{FF2B5EF4-FFF2-40B4-BE49-F238E27FC236}">
              <a16:creationId xmlns:a16="http://schemas.microsoft.com/office/drawing/2014/main" id="{973C5C59-DB9A-40B0-9D56-F1BC2D86EF9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3" name="Text Box 19">
          <a:extLst>
            <a:ext uri="{FF2B5EF4-FFF2-40B4-BE49-F238E27FC236}">
              <a16:creationId xmlns:a16="http://schemas.microsoft.com/office/drawing/2014/main" id="{9A2E2893-14EF-4CEA-9DAE-9B073A0E885F}"/>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4" name="Text Box 16">
          <a:extLst>
            <a:ext uri="{FF2B5EF4-FFF2-40B4-BE49-F238E27FC236}">
              <a16:creationId xmlns:a16="http://schemas.microsoft.com/office/drawing/2014/main" id="{5D7CACF4-5C88-471A-A313-00AB00E11B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55" name="Text Box 15">
          <a:extLst>
            <a:ext uri="{FF2B5EF4-FFF2-40B4-BE49-F238E27FC236}">
              <a16:creationId xmlns:a16="http://schemas.microsoft.com/office/drawing/2014/main" id="{82515061-AA35-4676-B083-77F130B6B2AB}"/>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756" name="Text Box 15">
          <a:extLst>
            <a:ext uri="{FF2B5EF4-FFF2-40B4-BE49-F238E27FC236}">
              <a16:creationId xmlns:a16="http://schemas.microsoft.com/office/drawing/2014/main" id="{342686DD-F7DD-40DB-A306-D28DDE04D816}"/>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57" name="Text Box 15">
          <a:extLst>
            <a:ext uri="{FF2B5EF4-FFF2-40B4-BE49-F238E27FC236}">
              <a16:creationId xmlns:a16="http://schemas.microsoft.com/office/drawing/2014/main" id="{80C21295-DAD0-4C96-AC3D-284984E4FA4F}"/>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58" name="Text Box 15">
          <a:extLst>
            <a:ext uri="{FF2B5EF4-FFF2-40B4-BE49-F238E27FC236}">
              <a16:creationId xmlns:a16="http://schemas.microsoft.com/office/drawing/2014/main" id="{E82A77EB-AE0C-4B11-B166-AE8EBEB11F7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59" name="Text Box 15">
          <a:extLst>
            <a:ext uri="{FF2B5EF4-FFF2-40B4-BE49-F238E27FC236}">
              <a16:creationId xmlns:a16="http://schemas.microsoft.com/office/drawing/2014/main" id="{919604B9-63D2-43CD-87A8-68BF816B2953}"/>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60" name="Text Box 15">
          <a:extLst>
            <a:ext uri="{FF2B5EF4-FFF2-40B4-BE49-F238E27FC236}">
              <a16:creationId xmlns:a16="http://schemas.microsoft.com/office/drawing/2014/main" id="{38D2C475-80B6-4FB5-909F-E2ECDFA8CF95}"/>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1" name="Text Box 16">
          <a:extLst>
            <a:ext uri="{FF2B5EF4-FFF2-40B4-BE49-F238E27FC236}">
              <a16:creationId xmlns:a16="http://schemas.microsoft.com/office/drawing/2014/main" id="{1C1D9C39-9B48-48B3-9FAD-70695300E82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2" name="Text Box 17">
          <a:extLst>
            <a:ext uri="{FF2B5EF4-FFF2-40B4-BE49-F238E27FC236}">
              <a16:creationId xmlns:a16="http://schemas.microsoft.com/office/drawing/2014/main" id="{1E85A1B6-FFC7-4B31-8C95-D169921AE5A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3" name="Text Box 18">
          <a:extLst>
            <a:ext uri="{FF2B5EF4-FFF2-40B4-BE49-F238E27FC236}">
              <a16:creationId xmlns:a16="http://schemas.microsoft.com/office/drawing/2014/main" id="{3435F1B8-A1DD-45B0-A495-DEE0E3D3F3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4" name="Text Box 19">
          <a:extLst>
            <a:ext uri="{FF2B5EF4-FFF2-40B4-BE49-F238E27FC236}">
              <a16:creationId xmlns:a16="http://schemas.microsoft.com/office/drawing/2014/main" id="{49875663-6D21-4181-8A26-2749D9EE6FE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5" name="Text Box 16">
          <a:extLst>
            <a:ext uri="{FF2B5EF4-FFF2-40B4-BE49-F238E27FC236}">
              <a16:creationId xmlns:a16="http://schemas.microsoft.com/office/drawing/2014/main" id="{94D4528C-5A0D-43AF-8DBB-FB5AEA4E1D9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6" name="Text Box 17">
          <a:extLst>
            <a:ext uri="{FF2B5EF4-FFF2-40B4-BE49-F238E27FC236}">
              <a16:creationId xmlns:a16="http://schemas.microsoft.com/office/drawing/2014/main" id="{22F2D82F-8928-4B95-B40A-7DAC5C4AAB6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7" name="Text Box 18">
          <a:extLst>
            <a:ext uri="{FF2B5EF4-FFF2-40B4-BE49-F238E27FC236}">
              <a16:creationId xmlns:a16="http://schemas.microsoft.com/office/drawing/2014/main" id="{0EA0B433-C420-4F95-8C7E-AC3F561EC4F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8" name="Text Box 19">
          <a:extLst>
            <a:ext uri="{FF2B5EF4-FFF2-40B4-BE49-F238E27FC236}">
              <a16:creationId xmlns:a16="http://schemas.microsoft.com/office/drawing/2014/main" id="{B71504F9-B8C5-444B-94C9-B441072A415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69" name="Text Box 16">
          <a:extLst>
            <a:ext uri="{FF2B5EF4-FFF2-40B4-BE49-F238E27FC236}">
              <a16:creationId xmlns:a16="http://schemas.microsoft.com/office/drawing/2014/main" id="{64B49213-4E58-4BA8-8CC1-BCDFCF1DA847}"/>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0" name="Text Box 17">
          <a:extLst>
            <a:ext uri="{FF2B5EF4-FFF2-40B4-BE49-F238E27FC236}">
              <a16:creationId xmlns:a16="http://schemas.microsoft.com/office/drawing/2014/main" id="{F056A5BE-241E-4B6A-9056-A499B6082FE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1" name="Text Box 18">
          <a:extLst>
            <a:ext uri="{FF2B5EF4-FFF2-40B4-BE49-F238E27FC236}">
              <a16:creationId xmlns:a16="http://schemas.microsoft.com/office/drawing/2014/main" id="{C34203DF-5DDA-45F6-BA82-00777A299C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2" name="Text Box 19">
          <a:extLst>
            <a:ext uri="{FF2B5EF4-FFF2-40B4-BE49-F238E27FC236}">
              <a16:creationId xmlns:a16="http://schemas.microsoft.com/office/drawing/2014/main" id="{76237AC2-06E6-435C-B746-D681106469F6}"/>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773" name="Text Box 15">
          <a:extLst>
            <a:ext uri="{FF2B5EF4-FFF2-40B4-BE49-F238E27FC236}">
              <a16:creationId xmlns:a16="http://schemas.microsoft.com/office/drawing/2014/main" id="{FB051ADD-D735-4F59-B43E-3851784DDCE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4" name="Text Box 16">
          <a:extLst>
            <a:ext uri="{FF2B5EF4-FFF2-40B4-BE49-F238E27FC236}">
              <a16:creationId xmlns:a16="http://schemas.microsoft.com/office/drawing/2014/main" id="{C3FEF9CF-BC7F-42C7-9E73-411938866CA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5" name="Text Box 17">
          <a:extLst>
            <a:ext uri="{FF2B5EF4-FFF2-40B4-BE49-F238E27FC236}">
              <a16:creationId xmlns:a16="http://schemas.microsoft.com/office/drawing/2014/main" id="{621ADD9F-63D6-4F3A-9ABF-0463DADA27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6" name="Text Box 18">
          <a:extLst>
            <a:ext uri="{FF2B5EF4-FFF2-40B4-BE49-F238E27FC236}">
              <a16:creationId xmlns:a16="http://schemas.microsoft.com/office/drawing/2014/main" id="{90C41A2E-710F-4B6B-A21C-179E6CAAF5FD}"/>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7" name="Text Box 19">
          <a:extLst>
            <a:ext uri="{FF2B5EF4-FFF2-40B4-BE49-F238E27FC236}">
              <a16:creationId xmlns:a16="http://schemas.microsoft.com/office/drawing/2014/main" id="{3E986957-AD1B-4264-979B-98D3CF23F59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8" name="Text Box 16">
          <a:extLst>
            <a:ext uri="{FF2B5EF4-FFF2-40B4-BE49-F238E27FC236}">
              <a16:creationId xmlns:a16="http://schemas.microsoft.com/office/drawing/2014/main" id="{4E2C8CF4-A536-4FB0-A33B-F563E5F23AF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9" name="Text Box 17">
          <a:extLst>
            <a:ext uri="{FF2B5EF4-FFF2-40B4-BE49-F238E27FC236}">
              <a16:creationId xmlns:a16="http://schemas.microsoft.com/office/drawing/2014/main" id="{28A6323C-1165-4E93-ACCD-8E1759C4DA2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80" name="Text Box 18">
          <a:extLst>
            <a:ext uri="{FF2B5EF4-FFF2-40B4-BE49-F238E27FC236}">
              <a16:creationId xmlns:a16="http://schemas.microsoft.com/office/drawing/2014/main" id="{3DB1D9ED-3D39-41F6-9E30-65E63853A05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1" name="Text Box 16">
          <a:extLst>
            <a:ext uri="{FF2B5EF4-FFF2-40B4-BE49-F238E27FC236}">
              <a16:creationId xmlns:a16="http://schemas.microsoft.com/office/drawing/2014/main" id="{A9723150-276D-4923-BE15-22A72DA97368}"/>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2" name="Text Box 17">
          <a:extLst>
            <a:ext uri="{FF2B5EF4-FFF2-40B4-BE49-F238E27FC236}">
              <a16:creationId xmlns:a16="http://schemas.microsoft.com/office/drawing/2014/main" id="{407A46C1-4CB2-4003-9C56-C6EE17C2F0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3" name="Text Box 18">
          <a:extLst>
            <a:ext uri="{FF2B5EF4-FFF2-40B4-BE49-F238E27FC236}">
              <a16:creationId xmlns:a16="http://schemas.microsoft.com/office/drawing/2014/main" id="{2722A4ED-126E-468D-8A0C-F9FF811CBE0C}"/>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4" name="Text Box 19">
          <a:extLst>
            <a:ext uri="{FF2B5EF4-FFF2-40B4-BE49-F238E27FC236}">
              <a16:creationId xmlns:a16="http://schemas.microsoft.com/office/drawing/2014/main" id="{BAFF582C-A083-48C6-B85E-B821EEA416DB}"/>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5" name="Text Box 16">
          <a:extLst>
            <a:ext uri="{FF2B5EF4-FFF2-40B4-BE49-F238E27FC236}">
              <a16:creationId xmlns:a16="http://schemas.microsoft.com/office/drawing/2014/main" id="{4848FCA0-1A09-43F6-9FE7-5CB8A2A74C0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6" name="Text Box 17">
          <a:extLst>
            <a:ext uri="{FF2B5EF4-FFF2-40B4-BE49-F238E27FC236}">
              <a16:creationId xmlns:a16="http://schemas.microsoft.com/office/drawing/2014/main" id="{00528E73-819A-4680-8758-C1D5D36F65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7" name="Text Box 18">
          <a:extLst>
            <a:ext uri="{FF2B5EF4-FFF2-40B4-BE49-F238E27FC236}">
              <a16:creationId xmlns:a16="http://schemas.microsoft.com/office/drawing/2014/main" id="{1F2C1832-746B-4599-ABC7-D968D2494D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8" name="Text Box 19">
          <a:extLst>
            <a:ext uri="{FF2B5EF4-FFF2-40B4-BE49-F238E27FC236}">
              <a16:creationId xmlns:a16="http://schemas.microsoft.com/office/drawing/2014/main" id="{0E09B1FB-1D91-4EBA-93E1-496113F266A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789" name="Text Box 15">
          <a:extLst>
            <a:ext uri="{FF2B5EF4-FFF2-40B4-BE49-F238E27FC236}">
              <a16:creationId xmlns:a16="http://schemas.microsoft.com/office/drawing/2014/main" id="{EDD53D3E-38D8-4606-83A5-34C066038F3C}"/>
            </a:ext>
          </a:extLst>
        </xdr:cNvPr>
        <xdr:cNvSpPr txBox="1">
          <a:spLocks noChangeArrowheads="1"/>
        </xdr:cNvSpPr>
      </xdr:nvSpPr>
      <xdr:spPr bwMode="auto">
        <a:xfrm>
          <a:off x="4743450" y="30251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90" name="Text Box 15">
          <a:extLst>
            <a:ext uri="{FF2B5EF4-FFF2-40B4-BE49-F238E27FC236}">
              <a16:creationId xmlns:a16="http://schemas.microsoft.com/office/drawing/2014/main" id="{2AD558A2-76EE-4BF2-AA47-D3C2C14D957A}"/>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91" name="Text Box 15">
          <a:extLst>
            <a:ext uri="{FF2B5EF4-FFF2-40B4-BE49-F238E27FC236}">
              <a16:creationId xmlns:a16="http://schemas.microsoft.com/office/drawing/2014/main" id="{F73E4411-9D44-42F0-8961-AA898478052B}"/>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92" name="Text Box 15">
          <a:extLst>
            <a:ext uri="{FF2B5EF4-FFF2-40B4-BE49-F238E27FC236}">
              <a16:creationId xmlns:a16="http://schemas.microsoft.com/office/drawing/2014/main" id="{5F676BD3-5C2F-42D9-8C10-8500CE38CBCD}"/>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2793" name="Text Box 15">
          <a:extLst>
            <a:ext uri="{FF2B5EF4-FFF2-40B4-BE49-F238E27FC236}">
              <a16:creationId xmlns:a16="http://schemas.microsoft.com/office/drawing/2014/main" id="{63AF27C3-EA9A-45CF-9B78-BC76334D5386}"/>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4" name="Text Box 16">
          <a:extLst>
            <a:ext uri="{FF2B5EF4-FFF2-40B4-BE49-F238E27FC236}">
              <a16:creationId xmlns:a16="http://schemas.microsoft.com/office/drawing/2014/main" id="{B217F451-8B04-44B7-B320-E0C6D092E06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5" name="Text Box 17">
          <a:extLst>
            <a:ext uri="{FF2B5EF4-FFF2-40B4-BE49-F238E27FC236}">
              <a16:creationId xmlns:a16="http://schemas.microsoft.com/office/drawing/2014/main" id="{CFD6F8B1-DDEE-4466-8B95-CC0FFCA2A9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6" name="Text Box 18">
          <a:extLst>
            <a:ext uri="{FF2B5EF4-FFF2-40B4-BE49-F238E27FC236}">
              <a16:creationId xmlns:a16="http://schemas.microsoft.com/office/drawing/2014/main" id="{5BA39B92-E7B9-4CC2-A8CE-D74C1CFDDDC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7" name="Text Box 19">
          <a:extLst>
            <a:ext uri="{FF2B5EF4-FFF2-40B4-BE49-F238E27FC236}">
              <a16:creationId xmlns:a16="http://schemas.microsoft.com/office/drawing/2014/main" id="{F618D4F5-948B-482A-8220-A804BDBE245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8" name="Text Box 16">
          <a:extLst>
            <a:ext uri="{FF2B5EF4-FFF2-40B4-BE49-F238E27FC236}">
              <a16:creationId xmlns:a16="http://schemas.microsoft.com/office/drawing/2014/main" id="{FF3C3E1C-9871-4CB1-B960-A678268975C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9" name="Text Box 17">
          <a:extLst>
            <a:ext uri="{FF2B5EF4-FFF2-40B4-BE49-F238E27FC236}">
              <a16:creationId xmlns:a16="http://schemas.microsoft.com/office/drawing/2014/main" id="{62A97E7A-1BA0-4B9D-8D89-58BBA1ECF6F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0" name="Text Box 18">
          <a:extLst>
            <a:ext uri="{FF2B5EF4-FFF2-40B4-BE49-F238E27FC236}">
              <a16:creationId xmlns:a16="http://schemas.microsoft.com/office/drawing/2014/main" id="{999CA21C-4ADB-4C13-BE26-E00CE39052C1}"/>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1" name="Text Box 19">
          <a:extLst>
            <a:ext uri="{FF2B5EF4-FFF2-40B4-BE49-F238E27FC236}">
              <a16:creationId xmlns:a16="http://schemas.microsoft.com/office/drawing/2014/main" id="{77AB8C17-81A1-4B9E-A2D7-9DE6BD9D104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2" name="Text Box 16">
          <a:extLst>
            <a:ext uri="{FF2B5EF4-FFF2-40B4-BE49-F238E27FC236}">
              <a16:creationId xmlns:a16="http://schemas.microsoft.com/office/drawing/2014/main" id="{7AE7677A-E767-48D4-BE9F-71EED86AD81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3" name="Text Box 17">
          <a:extLst>
            <a:ext uri="{FF2B5EF4-FFF2-40B4-BE49-F238E27FC236}">
              <a16:creationId xmlns:a16="http://schemas.microsoft.com/office/drawing/2014/main" id="{A58FF290-BB8B-4E2A-BEB6-36E128975814}"/>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4" name="Text Box 18">
          <a:extLst>
            <a:ext uri="{FF2B5EF4-FFF2-40B4-BE49-F238E27FC236}">
              <a16:creationId xmlns:a16="http://schemas.microsoft.com/office/drawing/2014/main" id="{DDA8A12D-62D6-45BF-BC3B-65E1F8961C9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5" name="Text Box 19">
          <a:extLst>
            <a:ext uri="{FF2B5EF4-FFF2-40B4-BE49-F238E27FC236}">
              <a16:creationId xmlns:a16="http://schemas.microsoft.com/office/drawing/2014/main" id="{FE1F18C5-F4C7-42C8-A741-B76715CD8B3E}"/>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06" name="Text Box 15">
          <a:extLst>
            <a:ext uri="{FF2B5EF4-FFF2-40B4-BE49-F238E27FC236}">
              <a16:creationId xmlns:a16="http://schemas.microsoft.com/office/drawing/2014/main" id="{5E802B7B-B559-4089-9FBF-AB611523AC08}"/>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7" name="Text Box 16">
          <a:extLst>
            <a:ext uri="{FF2B5EF4-FFF2-40B4-BE49-F238E27FC236}">
              <a16:creationId xmlns:a16="http://schemas.microsoft.com/office/drawing/2014/main" id="{2D153902-266A-4F33-8895-698CCCFCE74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8" name="Text Box 17">
          <a:extLst>
            <a:ext uri="{FF2B5EF4-FFF2-40B4-BE49-F238E27FC236}">
              <a16:creationId xmlns:a16="http://schemas.microsoft.com/office/drawing/2014/main" id="{8A90F7EF-6A68-4A68-A45E-CA8554FED17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9" name="Text Box 18">
          <a:extLst>
            <a:ext uri="{FF2B5EF4-FFF2-40B4-BE49-F238E27FC236}">
              <a16:creationId xmlns:a16="http://schemas.microsoft.com/office/drawing/2014/main" id="{1BCD5ED3-56DA-44CE-8E6D-80C52AD803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10" name="Text Box 19">
          <a:extLst>
            <a:ext uri="{FF2B5EF4-FFF2-40B4-BE49-F238E27FC236}">
              <a16:creationId xmlns:a16="http://schemas.microsoft.com/office/drawing/2014/main" id="{3EE0A123-3854-419A-AC0A-F959CFFAA4CC}"/>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70</xdr:row>
      <xdr:rowOff>504825</xdr:rowOff>
    </xdr:from>
    <xdr:ext cx="95250" cy="442269"/>
    <xdr:sp macro="" textlink="">
      <xdr:nvSpPr>
        <xdr:cNvPr id="2811" name="Text Box 15">
          <a:extLst>
            <a:ext uri="{FF2B5EF4-FFF2-40B4-BE49-F238E27FC236}">
              <a16:creationId xmlns:a16="http://schemas.microsoft.com/office/drawing/2014/main" id="{BFF4092E-A19E-4111-82B3-259F49C2EE25}"/>
            </a:ext>
          </a:extLst>
        </xdr:cNvPr>
        <xdr:cNvSpPr txBox="1">
          <a:spLocks noChangeArrowheads="1"/>
        </xdr:cNvSpPr>
      </xdr:nvSpPr>
      <xdr:spPr bwMode="auto">
        <a:xfrm>
          <a:off x="14363700" y="31737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2" name="Text Box 16">
          <a:extLst>
            <a:ext uri="{FF2B5EF4-FFF2-40B4-BE49-F238E27FC236}">
              <a16:creationId xmlns:a16="http://schemas.microsoft.com/office/drawing/2014/main" id="{401B1B1B-1C78-4665-828D-5BAFA902294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3" name="Text Box 17">
          <a:extLst>
            <a:ext uri="{FF2B5EF4-FFF2-40B4-BE49-F238E27FC236}">
              <a16:creationId xmlns:a16="http://schemas.microsoft.com/office/drawing/2014/main" id="{0FFEA955-C10C-4C43-BC62-6866DAA42F3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4" name="Text Box 18">
          <a:extLst>
            <a:ext uri="{FF2B5EF4-FFF2-40B4-BE49-F238E27FC236}">
              <a16:creationId xmlns:a16="http://schemas.microsoft.com/office/drawing/2014/main" id="{8AAD1E6C-14C8-47E6-A262-A4046EB4EF3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5" name="Text Box 16">
          <a:extLst>
            <a:ext uri="{FF2B5EF4-FFF2-40B4-BE49-F238E27FC236}">
              <a16:creationId xmlns:a16="http://schemas.microsoft.com/office/drawing/2014/main" id="{CDA0B075-1FB3-453B-8CA7-01A44FAADBE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6" name="Text Box 17">
          <a:extLst>
            <a:ext uri="{FF2B5EF4-FFF2-40B4-BE49-F238E27FC236}">
              <a16:creationId xmlns:a16="http://schemas.microsoft.com/office/drawing/2014/main" id="{8E5D1BB0-CA26-452B-ABA1-A0565CFC029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7" name="Text Box 18">
          <a:extLst>
            <a:ext uri="{FF2B5EF4-FFF2-40B4-BE49-F238E27FC236}">
              <a16:creationId xmlns:a16="http://schemas.microsoft.com/office/drawing/2014/main" id="{5CD23DC8-577A-4452-9756-C7BC314E25D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8" name="Text Box 19">
          <a:extLst>
            <a:ext uri="{FF2B5EF4-FFF2-40B4-BE49-F238E27FC236}">
              <a16:creationId xmlns:a16="http://schemas.microsoft.com/office/drawing/2014/main" id="{79B22888-1BCA-4500-B9DF-D27BC32E3A8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9" name="Text Box 16">
          <a:extLst>
            <a:ext uri="{FF2B5EF4-FFF2-40B4-BE49-F238E27FC236}">
              <a16:creationId xmlns:a16="http://schemas.microsoft.com/office/drawing/2014/main" id="{697BA20F-14F9-4D6A-BF0F-BCF51A107B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0" name="Text Box 17">
          <a:extLst>
            <a:ext uri="{FF2B5EF4-FFF2-40B4-BE49-F238E27FC236}">
              <a16:creationId xmlns:a16="http://schemas.microsoft.com/office/drawing/2014/main" id="{B7C7514D-67BF-41B9-9C4F-915B466F886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1" name="Text Box 18">
          <a:extLst>
            <a:ext uri="{FF2B5EF4-FFF2-40B4-BE49-F238E27FC236}">
              <a16:creationId xmlns:a16="http://schemas.microsoft.com/office/drawing/2014/main" id="{5C2976FD-1611-4983-B798-CEB3E7105CC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22" name="Text Box 15">
          <a:extLst>
            <a:ext uri="{FF2B5EF4-FFF2-40B4-BE49-F238E27FC236}">
              <a16:creationId xmlns:a16="http://schemas.microsoft.com/office/drawing/2014/main" id="{46DC58E0-9773-4AD6-B4F3-A6BEBAD99B61}"/>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3" name="Text Box 16">
          <a:extLst>
            <a:ext uri="{FF2B5EF4-FFF2-40B4-BE49-F238E27FC236}">
              <a16:creationId xmlns:a16="http://schemas.microsoft.com/office/drawing/2014/main" id="{501F672F-7517-4BE4-A894-F4DAB3B5AA7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4" name="Text Box 17">
          <a:extLst>
            <a:ext uri="{FF2B5EF4-FFF2-40B4-BE49-F238E27FC236}">
              <a16:creationId xmlns:a16="http://schemas.microsoft.com/office/drawing/2014/main" id="{69FDF8C1-1F42-4784-AC47-074A105E61C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5" name="Text Box 18">
          <a:extLst>
            <a:ext uri="{FF2B5EF4-FFF2-40B4-BE49-F238E27FC236}">
              <a16:creationId xmlns:a16="http://schemas.microsoft.com/office/drawing/2014/main" id="{B5A1B987-39FB-400F-825F-24B866513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6" name="Text Box 19">
          <a:extLst>
            <a:ext uri="{FF2B5EF4-FFF2-40B4-BE49-F238E27FC236}">
              <a16:creationId xmlns:a16="http://schemas.microsoft.com/office/drawing/2014/main" id="{EAA429D2-84E5-4F48-BF7F-4F2E804207B6}"/>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7" name="Text Box 16">
          <a:extLst>
            <a:ext uri="{FF2B5EF4-FFF2-40B4-BE49-F238E27FC236}">
              <a16:creationId xmlns:a16="http://schemas.microsoft.com/office/drawing/2014/main" id="{84869AE7-4EC1-491D-9242-6FFF393E756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8" name="Text Box 17">
          <a:extLst>
            <a:ext uri="{FF2B5EF4-FFF2-40B4-BE49-F238E27FC236}">
              <a16:creationId xmlns:a16="http://schemas.microsoft.com/office/drawing/2014/main" id="{73CA7A26-85FE-44B1-BEB1-EF35DD2312A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9" name="Text Box 18">
          <a:extLst>
            <a:ext uri="{FF2B5EF4-FFF2-40B4-BE49-F238E27FC236}">
              <a16:creationId xmlns:a16="http://schemas.microsoft.com/office/drawing/2014/main" id="{B88619E1-7EAE-4DF5-932E-7A4C0BCB662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30" name="Text Box 19">
          <a:extLst>
            <a:ext uri="{FF2B5EF4-FFF2-40B4-BE49-F238E27FC236}">
              <a16:creationId xmlns:a16="http://schemas.microsoft.com/office/drawing/2014/main" id="{34B1A584-1A49-4245-A7A9-1032A0E8AB5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1" name="Text Box 16">
          <a:extLst>
            <a:ext uri="{FF2B5EF4-FFF2-40B4-BE49-F238E27FC236}">
              <a16:creationId xmlns:a16="http://schemas.microsoft.com/office/drawing/2014/main" id="{7CA88656-7E2E-47E0-96C3-275DC0A2154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2" name="Text Box 17">
          <a:extLst>
            <a:ext uri="{FF2B5EF4-FFF2-40B4-BE49-F238E27FC236}">
              <a16:creationId xmlns:a16="http://schemas.microsoft.com/office/drawing/2014/main" id="{2FEF89C6-6E0E-404A-AE58-FE472C951CE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3" name="Text Box 18">
          <a:extLst>
            <a:ext uri="{FF2B5EF4-FFF2-40B4-BE49-F238E27FC236}">
              <a16:creationId xmlns:a16="http://schemas.microsoft.com/office/drawing/2014/main" id="{BACA13D0-954D-4D48-AFFA-D74A82522E6B}"/>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4" name="Text Box 19">
          <a:extLst>
            <a:ext uri="{FF2B5EF4-FFF2-40B4-BE49-F238E27FC236}">
              <a16:creationId xmlns:a16="http://schemas.microsoft.com/office/drawing/2014/main" id="{82308548-B6F5-47C0-97AB-666AF8E24F0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35" name="Text Box 15">
          <a:extLst>
            <a:ext uri="{FF2B5EF4-FFF2-40B4-BE49-F238E27FC236}">
              <a16:creationId xmlns:a16="http://schemas.microsoft.com/office/drawing/2014/main" id="{AFC4C9A3-9A73-4F9D-A900-BB442CB7997B}"/>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6" name="Text Box 16">
          <a:extLst>
            <a:ext uri="{FF2B5EF4-FFF2-40B4-BE49-F238E27FC236}">
              <a16:creationId xmlns:a16="http://schemas.microsoft.com/office/drawing/2014/main" id="{AC54EED4-ACF7-40C8-BDB3-6203C03E74A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7" name="Text Box 17">
          <a:extLst>
            <a:ext uri="{FF2B5EF4-FFF2-40B4-BE49-F238E27FC236}">
              <a16:creationId xmlns:a16="http://schemas.microsoft.com/office/drawing/2014/main" id="{7AA13A3B-2D13-4863-A9AA-B79EC91BA3B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8" name="Text Box 18">
          <a:extLst>
            <a:ext uri="{FF2B5EF4-FFF2-40B4-BE49-F238E27FC236}">
              <a16:creationId xmlns:a16="http://schemas.microsoft.com/office/drawing/2014/main" id="{A2625DA0-A342-4590-8DEF-0EE5E53EC982}"/>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9" name="Text Box 19">
          <a:extLst>
            <a:ext uri="{FF2B5EF4-FFF2-40B4-BE49-F238E27FC236}">
              <a16:creationId xmlns:a16="http://schemas.microsoft.com/office/drawing/2014/main" id="{4A9DA748-F74C-4809-B790-6F7EF1E1C2F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0" name="Text Box 16">
          <a:extLst>
            <a:ext uri="{FF2B5EF4-FFF2-40B4-BE49-F238E27FC236}">
              <a16:creationId xmlns:a16="http://schemas.microsoft.com/office/drawing/2014/main" id="{A36D095C-96B8-4CB2-BB56-666C6B9E949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1" name="Text Box 17">
          <a:extLst>
            <a:ext uri="{FF2B5EF4-FFF2-40B4-BE49-F238E27FC236}">
              <a16:creationId xmlns:a16="http://schemas.microsoft.com/office/drawing/2014/main" id="{E076BA35-22DD-4B12-AF81-8070CA921CC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15875</xdr:rowOff>
    </xdr:from>
    <xdr:ext cx="95250" cy="171450"/>
    <xdr:sp macro="" textlink="">
      <xdr:nvSpPr>
        <xdr:cNvPr id="2842" name="Text Box 18">
          <a:extLst>
            <a:ext uri="{FF2B5EF4-FFF2-40B4-BE49-F238E27FC236}">
              <a16:creationId xmlns:a16="http://schemas.microsoft.com/office/drawing/2014/main" id="{F19BC2F5-FE64-4DC4-B5E6-DCB913D0E31C}"/>
            </a:ext>
          </a:extLst>
        </xdr:cNvPr>
        <xdr:cNvSpPr txBox="1">
          <a:spLocks noChangeArrowheads="1"/>
        </xdr:cNvSpPr>
      </xdr:nvSpPr>
      <xdr:spPr bwMode="auto">
        <a:xfrm>
          <a:off x="14355762" y="3212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3" name="Text Box 16">
          <a:extLst>
            <a:ext uri="{FF2B5EF4-FFF2-40B4-BE49-F238E27FC236}">
              <a16:creationId xmlns:a16="http://schemas.microsoft.com/office/drawing/2014/main" id="{DCE7B3F8-0979-4AE6-BC62-C2EB55B48E8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4" name="Text Box 17">
          <a:extLst>
            <a:ext uri="{FF2B5EF4-FFF2-40B4-BE49-F238E27FC236}">
              <a16:creationId xmlns:a16="http://schemas.microsoft.com/office/drawing/2014/main" id="{A6066A98-E900-4EC2-94C5-D23AC3D8D2C5}"/>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5" name="Text Box 18">
          <a:extLst>
            <a:ext uri="{FF2B5EF4-FFF2-40B4-BE49-F238E27FC236}">
              <a16:creationId xmlns:a16="http://schemas.microsoft.com/office/drawing/2014/main" id="{33E7B00D-B4FC-497E-A43A-F42C683BDB4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6" name="Text Box 19">
          <a:extLst>
            <a:ext uri="{FF2B5EF4-FFF2-40B4-BE49-F238E27FC236}">
              <a16:creationId xmlns:a16="http://schemas.microsoft.com/office/drawing/2014/main" id="{3AA8DB24-7197-4DB5-AA11-663A563082A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7" name="Text Box 16">
          <a:extLst>
            <a:ext uri="{FF2B5EF4-FFF2-40B4-BE49-F238E27FC236}">
              <a16:creationId xmlns:a16="http://schemas.microsoft.com/office/drawing/2014/main" id="{486FE5FE-5D44-40A1-AAD0-09D81EA47EA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48" name="Text Box 15">
          <a:extLst>
            <a:ext uri="{FF2B5EF4-FFF2-40B4-BE49-F238E27FC236}">
              <a16:creationId xmlns:a16="http://schemas.microsoft.com/office/drawing/2014/main" id="{C4FF8854-B41B-428B-AFA3-3121B495A9EA}"/>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849" name="Text Box 15">
          <a:extLst>
            <a:ext uri="{FF2B5EF4-FFF2-40B4-BE49-F238E27FC236}">
              <a16:creationId xmlns:a16="http://schemas.microsoft.com/office/drawing/2014/main" id="{5C1FC286-ECBD-4577-8206-E491F996705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50" name="Text Box 15">
          <a:extLst>
            <a:ext uri="{FF2B5EF4-FFF2-40B4-BE49-F238E27FC236}">
              <a16:creationId xmlns:a16="http://schemas.microsoft.com/office/drawing/2014/main" id="{35972DD0-134F-4572-8465-99AD8EA60F8A}"/>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51" name="Text Box 15">
          <a:extLst>
            <a:ext uri="{FF2B5EF4-FFF2-40B4-BE49-F238E27FC236}">
              <a16:creationId xmlns:a16="http://schemas.microsoft.com/office/drawing/2014/main" id="{10F7D792-CF7D-4CC8-9319-0DEB9B84FEE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52" name="Text Box 15">
          <a:extLst>
            <a:ext uri="{FF2B5EF4-FFF2-40B4-BE49-F238E27FC236}">
              <a16:creationId xmlns:a16="http://schemas.microsoft.com/office/drawing/2014/main" id="{50818BAA-5EB2-4BA0-8E46-18D5EE6D36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53" name="Text Box 15">
          <a:extLst>
            <a:ext uri="{FF2B5EF4-FFF2-40B4-BE49-F238E27FC236}">
              <a16:creationId xmlns:a16="http://schemas.microsoft.com/office/drawing/2014/main" id="{2167810D-8D67-4D5B-806C-639D7EE95DF7}"/>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4" name="Text Box 16">
          <a:extLst>
            <a:ext uri="{FF2B5EF4-FFF2-40B4-BE49-F238E27FC236}">
              <a16:creationId xmlns:a16="http://schemas.microsoft.com/office/drawing/2014/main" id="{7A07565C-CED6-4DDD-B065-AC6C2F6D9C1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5" name="Text Box 17">
          <a:extLst>
            <a:ext uri="{FF2B5EF4-FFF2-40B4-BE49-F238E27FC236}">
              <a16:creationId xmlns:a16="http://schemas.microsoft.com/office/drawing/2014/main" id="{8F06549F-81A4-46F6-88CE-D25594958EF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6" name="Text Box 18">
          <a:extLst>
            <a:ext uri="{FF2B5EF4-FFF2-40B4-BE49-F238E27FC236}">
              <a16:creationId xmlns:a16="http://schemas.microsoft.com/office/drawing/2014/main" id="{7D96BCC0-1522-4501-B058-59B9A9E2209E}"/>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7" name="Text Box 19">
          <a:extLst>
            <a:ext uri="{FF2B5EF4-FFF2-40B4-BE49-F238E27FC236}">
              <a16:creationId xmlns:a16="http://schemas.microsoft.com/office/drawing/2014/main" id="{3CA78A03-BDF3-4B22-9D11-AB7F6588C69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8" name="Text Box 16">
          <a:extLst>
            <a:ext uri="{FF2B5EF4-FFF2-40B4-BE49-F238E27FC236}">
              <a16:creationId xmlns:a16="http://schemas.microsoft.com/office/drawing/2014/main" id="{4C0FBE6C-DC69-4302-9F70-AEC9F21E33BA}"/>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9" name="Text Box 17">
          <a:extLst>
            <a:ext uri="{FF2B5EF4-FFF2-40B4-BE49-F238E27FC236}">
              <a16:creationId xmlns:a16="http://schemas.microsoft.com/office/drawing/2014/main" id="{2C08EB0F-AD5E-49C8-9463-7B911363DDE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0" name="Text Box 18">
          <a:extLst>
            <a:ext uri="{FF2B5EF4-FFF2-40B4-BE49-F238E27FC236}">
              <a16:creationId xmlns:a16="http://schemas.microsoft.com/office/drawing/2014/main" id="{69548D7E-6DFD-41EC-8593-0B21CD298CA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1" name="Text Box 19">
          <a:extLst>
            <a:ext uri="{FF2B5EF4-FFF2-40B4-BE49-F238E27FC236}">
              <a16:creationId xmlns:a16="http://schemas.microsoft.com/office/drawing/2014/main" id="{090BB8AA-8755-41C9-B8E9-7899BF1BB1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2" name="Text Box 16">
          <a:extLst>
            <a:ext uri="{FF2B5EF4-FFF2-40B4-BE49-F238E27FC236}">
              <a16:creationId xmlns:a16="http://schemas.microsoft.com/office/drawing/2014/main" id="{BD2AF2F2-D323-400B-9B94-64FD6B0055F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3" name="Text Box 17">
          <a:extLst>
            <a:ext uri="{FF2B5EF4-FFF2-40B4-BE49-F238E27FC236}">
              <a16:creationId xmlns:a16="http://schemas.microsoft.com/office/drawing/2014/main" id="{8287B08C-2E89-445A-BFD9-F77A7C22BC7A}"/>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4" name="Text Box 18">
          <a:extLst>
            <a:ext uri="{FF2B5EF4-FFF2-40B4-BE49-F238E27FC236}">
              <a16:creationId xmlns:a16="http://schemas.microsoft.com/office/drawing/2014/main" id="{4E7BC4A9-E224-4FEA-BA3D-70A6D1291E41}"/>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5" name="Text Box 19">
          <a:extLst>
            <a:ext uri="{FF2B5EF4-FFF2-40B4-BE49-F238E27FC236}">
              <a16:creationId xmlns:a16="http://schemas.microsoft.com/office/drawing/2014/main" id="{83C477FA-1C5B-421A-8F5B-87532BAE66E4}"/>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66" name="Text Box 15">
          <a:extLst>
            <a:ext uri="{FF2B5EF4-FFF2-40B4-BE49-F238E27FC236}">
              <a16:creationId xmlns:a16="http://schemas.microsoft.com/office/drawing/2014/main" id="{367954A2-EB57-44FA-B966-F2299AD2B99C}"/>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7" name="Text Box 16">
          <a:extLst>
            <a:ext uri="{FF2B5EF4-FFF2-40B4-BE49-F238E27FC236}">
              <a16:creationId xmlns:a16="http://schemas.microsoft.com/office/drawing/2014/main" id="{ED59BD81-C7BD-4FF2-8B54-4D339B94540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8" name="Text Box 17">
          <a:extLst>
            <a:ext uri="{FF2B5EF4-FFF2-40B4-BE49-F238E27FC236}">
              <a16:creationId xmlns:a16="http://schemas.microsoft.com/office/drawing/2014/main" id="{60DFD506-02BE-4E6B-8CCB-1262114DD7C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9" name="Text Box 18">
          <a:extLst>
            <a:ext uri="{FF2B5EF4-FFF2-40B4-BE49-F238E27FC236}">
              <a16:creationId xmlns:a16="http://schemas.microsoft.com/office/drawing/2014/main" id="{FDA52AEF-F793-4DD0-B8A0-04C4D3C52F6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70" name="Text Box 19">
          <a:extLst>
            <a:ext uri="{FF2B5EF4-FFF2-40B4-BE49-F238E27FC236}">
              <a16:creationId xmlns:a16="http://schemas.microsoft.com/office/drawing/2014/main" id="{72C6142E-4643-4E30-ACCA-231298AE41F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1" name="Text Box 16">
          <a:extLst>
            <a:ext uri="{FF2B5EF4-FFF2-40B4-BE49-F238E27FC236}">
              <a16:creationId xmlns:a16="http://schemas.microsoft.com/office/drawing/2014/main" id="{88FFA81C-7D43-40A4-B897-BFB5ABC9D8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2" name="Text Box 17">
          <a:extLst>
            <a:ext uri="{FF2B5EF4-FFF2-40B4-BE49-F238E27FC236}">
              <a16:creationId xmlns:a16="http://schemas.microsoft.com/office/drawing/2014/main" id="{7FA7BEFA-12CC-4456-A4B4-4B5309825A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3" name="Text Box 18">
          <a:extLst>
            <a:ext uri="{FF2B5EF4-FFF2-40B4-BE49-F238E27FC236}">
              <a16:creationId xmlns:a16="http://schemas.microsoft.com/office/drawing/2014/main" id="{B44888FE-828F-450A-8A27-300BF6ED664E}"/>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4" name="Text Box 16">
          <a:extLst>
            <a:ext uri="{FF2B5EF4-FFF2-40B4-BE49-F238E27FC236}">
              <a16:creationId xmlns:a16="http://schemas.microsoft.com/office/drawing/2014/main" id="{EA784E81-CFAE-4D55-A4C8-5044216A7B9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5" name="Text Box 17">
          <a:extLst>
            <a:ext uri="{FF2B5EF4-FFF2-40B4-BE49-F238E27FC236}">
              <a16:creationId xmlns:a16="http://schemas.microsoft.com/office/drawing/2014/main" id="{DC88F27F-96CA-4CF0-8192-DDB58F98D0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6" name="Text Box 18">
          <a:extLst>
            <a:ext uri="{FF2B5EF4-FFF2-40B4-BE49-F238E27FC236}">
              <a16:creationId xmlns:a16="http://schemas.microsoft.com/office/drawing/2014/main" id="{D8920AA0-843F-4201-BD2A-8DAFB0AD36E9}"/>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7" name="Text Box 19">
          <a:extLst>
            <a:ext uri="{FF2B5EF4-FFF2-40B4-BE49-F238E27FC236}">
              <a16:creationId xmlns:a16="http://schemas.microsoft.com/office/drawing/2014/main" id="{AD44B519-249E-4383-8A67-2852883EA5F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8" name="Text Box 16">
          <a:extLst>
            <a:ext uri="{FF2B5EF4-FFF2-40B4-BE49-F238E27FC236}">
              <a16:creationId xmlns:a16="http://schemas.microsoft.com/office/drawing/2014/main" id="{3DFE234B-68B2-4942-92BA-7A53A3DB02C3}"/>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9" name="Text Box 17">
          <a:extLst>
            <a:ext uri="{FF2B5EF4-FFF2-40B4-BE49-F238E27FC236}">
              <a16:creationId xmlns:a16="http://schemas.microsoft.com/office/drawing/2014/main" id="{904F7C1C-C822-4A38-800E-71E47AA1927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0" name="Text Box 18">
          <a:extLst>
            <a:ext uri="{FF2B5EF4-FFF2-40B4-BE49-F238E27FC236}">
              <a16:creationId xmlns:a16="http://schemas.microsoft.com/office/drawing/2014/main" id="{A84102FC-AEE9-4CF2-B701-B3B9CA027F1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1" name="Text Box 19">
          <a:extLst>
            <a:ext uri="{FF2B5EF4-FFF2-40B4-BE49-F238E27FC236}">
              <a16:creationId xmlns:a16="http://schemas.microsoft.com/office/drawing/2014/main" id="{78D58A86-4789-4648-9A7A-C853B56693D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882" name="Text Box 15">
          <a:extLst>
            <a:ext uri="{FF2B5EF4-FFF2-40B4-BE49-F238E27FC236}">
              <a16:creationId xmlns:a16="http://schemas.microsoft.com/office/drawing/2014/main" id="{ACC86456-22C0-4A02-AA67-B6512CCA6B8F}"/>
            </a:ext>
          </a:extLst>
        </xdr:cNvPr>
        <xdr:cNvSpPr txBox="1">
          <a:spLocks noChangeArrowheads="1"/>
        </xdr:cNvSpPr>
      </xdr:nvSpPr>
      <xdr:spPr bwMode="auto">
        <a:xfrm>
          <a:off x="4743450" y="32480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83" name="Text Box 15">
          <a:extLst>
            <a:ext uri="{FF2B5EF4-FFF2-40B4-BE49-F238E27FC236}">
              <a16:creationId xmlns:a16="http://schemas.microsoft.com/office/drawing/2014/main" id="{1524587E-96DA-4333-ABD2-ED913F43CCD5}"/>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84" name="Text Box 15">
          <a:extLst>
            <a:ext uri="{FF2B5EF4-FFF2-40B4-BE49-F238E27FC236}">
              <a16:creationId xmlns:a16="http://schemas.microsoft.com/office/drawing/2014/main" id="{23616454-FBC6-4237-937C-C22368D11838}"/>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85" name="Text Box 15">
          <a:extLst>
            <a:ext uri="{FF2B5EF4-FFF2-40B4-BE49-F238E27FC236}">
              <a16:creationId xmlns:a16="http://schemas.microsoft.com/office/drawing/2014/main" id="{02F30005-2505-4E7B-B585-AA8C05208A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2886" name="Text Box 15">
          <a:extLst>
            <a:ext uri="{FF2B5EF4-FFF2-40B4-BE49-F238E27FC236}">
              <a16:creationId xmlns:a16="http://schemas.microsoft.com/office/drawing/2014/main" id="{469EE07E-50FB-4A98-A8A0-FA3469C425D0}"/>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7" name="Text Box 16">
          <a:extLst>
            <a:ext uri="{FF2B5EF4-FFF2-40B4-BE49-F238E27FC236}">
              <a16:creationId xmlns:a16="http://schemas.microsoft.com/office/drawing/2014/main" id="{7C7CAE9C-0513-498C-A4CC-1829DA7CBA3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8" name="Text Box 17">
          <a:extLst>
            <a:ext uri="{FF2B5EF4-FFF2-40B4-BE49-F238E27FC236}">
              <a16:creationId xmlns:a16="http://schemas.microsoft.com/office/drawing/2014/main" id="{86459265-FE4E-484B-9E81-C8F7343B89E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9" name="Text Box 18">
          <a:extLst>
            <a:ext uri="{FF2B5EF4-FFF2-40B4-BE49-F238E27FC236}">
              <a16:creationId xmlns:a16="http://schemas.microsoft.com/office/drawing/2014/main" id="{64C1C41F-CCF8-4C3C-B0BE-E6991AB5BEA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90" name="Text Box 19">
          <a:extLst>
            <a:ext uri="{FF2B5EF4-FFF2-40B4-BE49-F238E27FC236}">
              <a16:creationId xmlns:a16="http://schemas.microsoft.com/office/drawing/2014/main" id="{369D8FF4-6AE5-4DFF-A76C-5597D8050C9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1" name="Text Box 16">
          <a:extLst>
            <a:ext uri="{FF2B5EF4-FFF2-40B4-BE49-F238E27FC236}">
              <a16:creationId xmlns:a16="http://schemas.microsoft.com/office/drawing/2014/main" id="{80DA7AF3-60C7-4FD8-979A-39CBF20E7F4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2" name="Text Box 17">
          <a:extLst>
            <a:ext uri="{FF2B5EF4-FFF2-40B4-BE49-F238E27FC236}">
              <a16:creationId xmlns:a16="http://schemas.microsoft.com/office/drawing/2014/main" id="{250A093A-C80B-47D0-9A2B-86F51601E22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3" name="Text Box 18">
          <a:extLst>
            <a:ext uri="{FF2B5EF4-FFF2-40B4-BE49-F238E27FC236}">
              <a16:creationId xmlns:a16="http://schemas.microsoft.com/office/drawing/2014/main" id="{467B2B81-5472-4609-83DD-D247A588D891}"/>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4" name="Text Box 19">
          <a:extLst>
            <a:ext uri="{FF2B5EF4-FFF2-40B4-BE49-F238E27FC236}">
              <a16:creationId xmlns:a16="http://schemas.microsoft.com/office/drawing/2014/main" id="{CED85CE4-D169-4798-A15A-8628C2D1C43B}"/>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5" name="Text Box 16">
          <a:extLst>
            <a:ext uri="{FF2B5EF4-FFF2-40B4-BE49-F238E27FC236}">
              <a16:creationId xmlns:a16="http://schemas.microsoft.com/office/drawing/2014/main" id="{E6F6A84C-C3A5-47C5-8531-25888C18768B}"/>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6" name="Text Box 17">
          <a:extLst>
            <a:ext uri="{FF2B5EF4-FFF2-40B4-BE49-F238E27FC236}">
              <a16:creationId xmlns:a16="http://schemas.microsoft.com/office/drawing/2014/main" id="{852ADCAD-D897-425D-BD17-7073C7637C1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7" name="Text Box 18">
          <a:extLst>
            <a:ext uri="{FF2B5EF4-FFF2-40B4-BE49-F238E27FC236}">
              <a16:creationId xmlns:a16="http://schemas.microsoft.com/office/drawing/2014/main" id="{B2051EF9-5910-47A4-AEC5-4A1E24F5C08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8" name="Text Box 19">
          <a:extLst>
            <a:ext uri="{FF2B5EF4-FFF2-40B4-BE49-F238E27FC236}">
              <a16:creationId xmlns:a16="http://schemas.microsoft.com/office/drawing/2014/main" id="{3DB35AD4-F035-44A0-8246-CB8A5E9BF85D}"/>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99" name="Text Box 15">
          <a:extLst>
            <a:ext uri="{FF2B5EF4-FFF2-40B4-BE49-F238E27FC236}">
              <a16:creationId xmlns:a16="http://schemas.microsoft.com/office/drawing/2014/main" id="{63CD1CE4-423A-437E-979A-762FA6BC4DC8}"/>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0" name="Text Box 16">
          <a:extLst>
            <a:ext uri="{FF2B5EF4-FFF2-40B4-BE49-F238E27FC236}">
              <a16:creationId xmlns:a16="http://schemas.microsoft.com/office/drawing/2014/main" id="{533ABA49-7DC6-47C5-A433-BD882E84FD3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1" name="Text Box 17">
          <a:extLst>
            <a:ext uri="{FF2B5EF4-FFF2-40B4-BE49-F238E27FC236}">
              <a16:creationId xmlns:a16="http://schemas.microsoft.com/office/drawing/2014/main" id="{8861786B-EDC1-4C02-A434-3FCA4F0BF0E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2" name="Text Box 18">
          <a:extLst>
            <a:ext uri="{FF2B5EF4-FFF2-40B4-BE49-F238E27FC236}">
              <a16:creationId xmlns:a16="http://schemas.microsoft.com/office/drawing/2014/main" id="{46D68BAF-6751-42D7-B664-20C6A26991B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3" name="Text Box 19">
          <a:extLst>
            <a:ext uri="{FF2B5EF4-FFF2-40B4-BE49-F238E27FC236}">
              <a16:creationId xmlns:a16="http://schemas.microsoft.com/office/drawing/2014/main" id="{9E45F952-AD04-41A1-9B1E-CBD30C29E77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74</xdr:row>
      <xdr:rowOff>504825</xdr:rowOff>
    </xdr:from>
    <xdr:ext cx="95250" cy="442269"/>
    <xdr:sp macro="" textlink="">
      <xdr:nvSpPr>
        <xdr:cNvPr id="2904" name="Text Box 15">
          <a:extLst>
            <a:ext uri="{FF2B5EF4-FFF2-40B4-BE49-F238E27FC236}">
              <a16:creationId xmlns:a16="http://schemas.microsoft.com/office/drawing/2014/main" id="{B0DC4715-B9E5-49F2-A928-B9BAB3A2787F}"/>
            </a:ext>
          </a:extLst>
        </xdr:cNvPr>
        <xdr:cNvSpPr txBox="1">
          <a:spLocks noChangeArrowheads="1"/>
        </xdr:cNvSpPr>
      </xdr:nvSpPr>
      <xdr:spPr bwMode="auto">
        <a:xfrm>
          <a:off x="14363700" y="33223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5" name="Text Box 16">
          <a:extLst>
            <a:ext uri="{FF2B5EF4-FFF2-40B4-BE49-F238E27FC236}">
              <a16:creationId xmlns:a16="http://schemas.microsoft.com/office/drawing/2014/main" id="{AC3F709F-10D0-49A6-9989-9BECA860A0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6" name="Text Box 17">
          <a:extLst>
            <a:ext uri="{FF2B5EF4-FFF2-40B4-BE49-F238E27FC236}">
              <a16:creationId xmlns:a16="http://schemas.microsoft.com/office/drawing/2014/main" id="{41B6064A-9361-4DA4-AC25-08CCB17205F5}"/>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7" name="Text Box 18">
          <a:extLst>
            <a:ext uri="{FF2B5EF4-FFF2-40B4-BE49-F238E27FC236}">
              <a16:creationId xmlns:a16="http://schemas.microsoft.com/office/drawing/2014/main" id="{D2A0D177-E6FB-45E8-B097-D3A009E6F8A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8" name="Text Box 16">
          <a:extLst>
            <a:ext uri="{FF2B5EF4-FFF2-40B4-BE49-F238E27FC236}">
              <a16:creationId xmlns:a16="http://schemas.microsoft.com/office/drawing/2014/main" id="{2902693C-9F28-4158-A404-08D7063AE30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9" name="Text Box 17">
          <a:extLst>
            <a:ext uri="{FF2B5EF4-FFF2-40B4-BE49-F238E27FC236}">
              <a16:creationId xmlns:a16="http://schemas.microsoft.com/office/drawing/2014/main" id="{F13743BF-AA19-44A9-8B2A-3E36E153851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0" name="Text Box 18">
          <a:extLst>
            <a:ext uri="{FF2B5EF4-FFF2-40B4-BE49-F238E27FC236}">
              <a16:creationId xmlns:a16="http://schemas.microsoft.com/office/drawing/2014/main" id="{C07E785B-13CE-484D-B957-53E09BC87AB1}"/>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1" name="Text Box 19">
          <a:extLst>
            <a:ext uri="{FF2B5EF4-FFF2-40B4-BE49-F238E27FC236}">
              <a16:creationId xmlns:a16="http://schemas.microsoft.com/office/drawing/2014/main" id="{A658C28F-B751-4C32-A245-133AD6B127D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2" name="Text Box 16">
          <a:extLst>
            <a:ext uri="{FF2B5EF4-FFF2-40B4-BE49-F238E27FC236}">
              <a16:creationId xmlns:a16="http://schemas.microsoft.com/office/drawing/2014/main" id="{39A4077E-219B-49CD-9D55-DDCF8AD7FB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3" name="Text Box 17">
          <a:extLst>
            <a:ext uri="{FF2B5EF4-FFF2-40B4-BE49-F238E27FC236}">
              <a16:creationId xmlns:a16="http://schemas.microsoft.com/office/drawing/2014/main" id="{61B77347-6121-4731-9DD1-FC652D1C278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4" name="Text Box 18">
          <a:extLst>
            <a:ext uri="{FF2B5EF4-FFF2-40B4-BE49-F238E27FC236}">
              <a16:creationId xmlns:a16="http://schemas.microsoft.com/office/drawing/2014/main" id="{01430A28-2B6D-4A7F-B952-8CCDFAEB0F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15" name="Text Box 15">
          <a:extLst>
            <a:ext uri="{FF2B5EF4-FFF2-40B4-BE49-F238E27FC236}">
              <a16:creationId xmlns:a16="http://schemas.microsoft.com/office/drawing/2014/main" id="{C3677305-5045-422D-96A5-38D1197F6097}"/>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6" name="Text Box 16">
          <a:extLst>
            <a:ext uri="{FF2B5EF4-FFF2-40B4-BE49-F238E27FC236}">
              <a16:creationId xmlns:a16="http://schemas.microsoft.com/office/drawing/2014/main" id="{3E28C415-1BDB-4A76-93C0-C124A11E88D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7" name="Text Box 17">
          <a:extLst>
            <a:ext uri="{FF2B5EF4-FFF2-40B4-BE49-F238E27FC236}">
              <a16:creationId xmlns:a16="http://schemas.microsoft.com/office/drawing/2014/main" id="{D4924A1D-DCB8-4AC4-8209-C0AD662A5EE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8" name="Text Box 18">
          <a:extLst>
            <a:ext uri="{FF2B5EF4-FFF2-40B4-BE49-F238E27FC236}">
              <a16:creationId xmlns:a16="http://schemas.microsoft.com/office/drawing/2014/main" id="{A1936885-4540-45F2-BDB1-AEB20213F7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9" name="Text Box 19">
          <a:extLst>
            <a:ext uri="{FF2B5EF4-FFF2-40B4-BE49-F238E27FC236}">
              <a16:creationId xmlns:a16="http://schemas.microsoft.com/office/drawing/2014/main" id="{7778F938-03CF-46C3-AA3E-23A3921AE2D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0" name="Text Box 16">
          <a:extLst>
            <a:ext uri="{FF2B5EF4-FFF2-40B4-BE49-F238E27FC236}">
              <a16:creationId xmlns:a16="http://schemas.microsoft.com/office/drawing/2014/main" id="{AB25DFD9-DB2E-4D4F-80BA-2FE4532CCFA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1" name="Text Box 17">
          <a:extLst>
            <a:ext uri="{FF2B5EF4-FFF2-40B4-BE49-F238E27FC236}">
              <a16:creationId xmlns:a16="http://schemas.microsoft.com/office/drawing/2014/main" id="{3C30FF96-ADE3-4E32-9863-9CB31B31B8A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2" name="Text Box 18">
          <a:extLst>
            <a:ext uri="{FF2B5EF4-FFF2-40B4-BE49-F238E27FC236}">
              <a16:creationId xmlns:a16="http://schemas.microsoft.com/office/drawing/2014/main" id="{FA84B8D9-FB5D-417F-BFA0-419CC00D7197}"/>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3" name="Text Box 19">
          <a:extLst>
            <a:ext uri="{FF2B5EF4-FFF2-40B4-BE49-F238E27FC236}">
              <a16:creationId xmlns:a16="http://schemas.microsoft.com/office/drawing/2014/main" id="{ECD5493D-1558-4AD3-935E-002BDBF06D6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4" name="Text Box 16">
          <a:extLst>
            <a:ext uri="{FF2B5EF4-FFF2-40B4-BE49-F238E27FC236}">
              <a16:creationId xmlns:a16="http://schemas.microsoft.com/office/drawing/2014/main" id="{629FDB9E-4AC4-455E-A81D-83D1E5BC2006}"/>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5" name="Text Box 17">
          <a:extLst>
            <a:ext uri="{FF2B5EF4-FFF2-40B4-BE49-F238E27FC236}">
              <a16:creationId xmlns:a16="http://schemas.microsoft.com/office/drawing/2014/main" id="{6F71BEC6-DC9D-4D61-A5B6-2887F7A56C7D}"/>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6" name="Text Box 18">
          <a:extLst>
            <a:ext uri="{FF2B5EF4-FFF2-40B4-BE49-F238E27FC236}">
              <a16:creationId xmlns:a16="http://schemas.microsoft.com/office/drawing/2014/main" id="{46E9AE3C-7866-444B-801E-7FC7FDA9B7E8}"/>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7" name="Text Box 19">
          <a:extLst>
            <a:ext uri="{FF2B5EF4-FFF2-40B4-BE49-F238E27FC236}">
              <a16:creationId xmlns:a16="http://schemas.microsoft.com/office/drawing/2014/main" id="{9C0C90C0-A0E9-41E5-B540-7D00B05184C1}"/>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28" name="Text Box 15">
          <a:extLst>
            <a:ext uri="{FF2B5EF4-FFF2-40B4-BE49-F238E27FC236}">
              <a16:creationId xmlns:a16="http://schemas.microsoft.com/office/drawing/2014/main" id="{089A2711-597B-4C61-BBB1-CDF9056DEE02}"/>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29" name="Text Box 16">
          <a:extLst>
            <a:ext uri="{FF2B5EF4-FFF2-40B4-BE49-F238E27FC236}">
              <a16:creationId xmlns:a16="http://schemas.microsoft.com/office/drawing/2014/main" id="{EEE2F989-3E0A-402D-98D4-85A4E305CF5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0" name="Text Box 17">
          <a:extLst>
            <a:ext uri="{FF2B5EF4-FFF2-40B4-BE49-F238E27FC236}">
              <a16:creationId xmlns:a16="http://schemas.microsoft.com/office/drawing/2014/main" id="{B4A9110F-F01B-4000-A77A-40D58A5FE4C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1" name="Text Box 18">
          <a:extLst>
            <a:ext uri="{FF2B5EF4-FFF2-40B4-BE49-F238E27FC236}">
              <a16:creationId xmlns:a16="http://schemas.microsoft.com/office/drawing/2014/main" id="{BA0FDF17-A3AF-43F0-9A86-E0879EF6146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2" name="Text Box 19">
          <a:extLst>
            <a:ext uri="{FF2B5EF4-FFF2-40B4-BE49-F238E27FC236}">
              <a16:creationId xmlns:a16="http://schemas.microsoft.com/office/drawing/2014/main" id="{F749BA86-E9AA-4537-A4C9-26B15231E3D3}"/>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3" name="Text Box 16">
          <a:extLst>
            <a:ext uri="{FF2B5EF4-FFF2-40B4-BE49-F238E27FC236}">
              <a16:creationId xmlns:a16="http://schemas.microsoft.com/office/drawing/2014/main" id="{B6A3520A-F13D-40B8-BE3C-FBD0F8EE0A74}"/>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4" name="Text Box 17">
          <a:extLst>
            <a:ext uri="{FF2B5EF4-FFF2-40B4-BE49-F238E27FC236}">
              <a16:creationId xmlns:a16="http://schemas.microsoft.com/office/drawing/2014/main" id="{B9DEDF7B-EBC9-42BF-AABB-5827415C38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15875</xdr:rowOff>
    </xdr:from>
    <xdr:ext cx="95250" cy="171450"/>
    <xdr:sp macro="" textlink="">
      <xdr:nvSpPr>
        <xdr:cNvPr id="2935" name="Text Box 18">
          <a:extLst>
            <a:ext uri="{FF2B5EF4-FFF2-40B4-BE49-F238E27FC236}">
              <a16:creationId xmlns:a16="http://schemas.microsoft.com/office/drawing/2014/main" id="{D46520AC-9BEA-4A5F-B221-43923FC283C6}"/>
            </a:ext>
          </a:extLst>
        </xdr:cNvPr>
        <xdr:cNvSpPr txBox="1">
          <a:spLocks noChangeArrowheads="1"/>
        </xdr:cNvSpPr>
      </xdr:nvSpPr>
      <xdr:spPr bwMode="auto">
        <a:xfrm>
          <a:off x="14355762" y="34353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6" name="Text Box 16">
          <a:extLst>
            <a:ext uri="{FF2B5EF4-FFF2-40B4-BE49-F238E27FC236}">
              <a16:creationId xmlns:a16="http://schemas.microsoft.com/office/drawing/2014/main" id="{78F62D2F-A201-4657-9FAD-F18F180DFC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7" name="Text Box 17">
          <a:extLst>
            <a:ext uri="{FF2B5EF4-FFF2-40B4-BE49-F238E27FC236}">
              <a16:creationId xmlns:a16="http://schemas.microsoft.com/office/drawing/2014/main" id="{83D95812-571B-4B54-8B76-E7B50E730B6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8" name="Text Box 18">
          <a:extLst>
            <a:ext uri="{FF2B5EF4-FFF2-40B4-BE49-F238E27FC236}">
              <a16:creationId xmlns:a16="http://schemas.microsoft.com/office/drawing/2014/main" id="{D73D6926-EB9C-44C6-A9FD-3889E767A2DC}"/>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9" name="Text Box 19">
          <a:extLst>
            <a:ext uri="{FF2B5EF4-FFF2-40B4-BE49-F238E27FC236}">
              <a16:creationId xmlns:a16="http://schemas.microsoft.com/office/drawing/2014/main" id="{5B2C68E0-FEFF-4B70-B743-1F4D16B895B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40" name="Text Box 16">
          <a:extLst>
            <a:ext uri="{FF2B5EF4-FFF2-40B4-BE49-F238E27FC236}">
              <a16:creationId xmlns:a16="http://schemas.microsoft.com/office/drawing/2014/main" id="{C6171E93-F4A2-4395-8FB4-34BABD3FBC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1" name="Text Box 15">
          <a:extLst>
            <a:ext uri="{FF2B5EF4-FFF2-40B4-BE49-F238E27FC236}">
              <a16:creationId xmlns:a16="http://schemas.microsoft.com/office/drawing/2014/main" id="{7889B36B-D754-410E-900D-CB733BFF7F1F}"/>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2942" name="Text Box 15">
          <a:extLst>
            <a:ext uri="{FF2B5EF4-FFF2-40B4-BE49-F238E27FC236}">
              <a16:creationId xmlns:a16="http://schemas.microsoft.com/office/drawing/2014/main" id="{0BC28520-9B97-43FA-918F-43D4B80C3CD2}"/>
            </a:ext>
          </a:extLst>
        </xdr:cNvPr>
        <xdr:cNvSpPr txBox="1">
          <a:spLocks noChangeArrowheads="1"/>
        </xdr:cNvSpPr>
      </xdr:nvSpPr>
      <xdr:spPr bwMode="auto">
        <a:xfrm>
          <a:off x="4743450" y="34709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43" name="Text Box 15">
          <a:extLst>
            <a:ext uri="{FF2B5EF4-FFF2-40B4-BE49-F238E27FC236}">
              <a16:creationId xmlns:a16="http://schemas.microsoft.com/office/drawing/2014/main" id="{9F25D894-7ACE-4D61-8D8B-41BF86912C92}"/>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44" name="Text Box 15">
          <a:extLst>
            <a:ext uri="{FF2B5EF4-FFF2-40B4-BE49-F238E27FC236}">
              <a16:creationId xmlns:a16="http://schemas.microsoft.com/office/drawing/2014/main" id="{B3A05AE6-CE4D-4875-9091-2D3020AE074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45" name="Text Box 15">
          <a:extLst>
            <a:ext uri="{FF2B5EF4-FFF2-40B4-BE49-F238E27FC236}">
              <a16:creationId xmlns:a16="http://schemas.microsoft.com/office/drawing/2014/main" id="{F73D55C4-E0F6-43BB-8288-582F7ADAEE23}"/>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6" name="Text Box 15">
          <a:extLst>
            <a:ext uri="{FF2B5EF4-FFF2-40B4-BE49-F238E27FC236}">
              <a16:creationId xmlns:a16="http://schemas.microsoft.com/office/drawing/2014/main" id="{D78C3FD0-2B2B-4E5F-B1A3-7ADF96E64D5D}"/>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7" name="Text Box 16">
          <a:extLst>
            <a:ext uri="{FF2B5EF4-FFF2-40B4-BE49-F238E27FC236}">
              <a16:creationId xmlns:a16="http://schemas.microsoft.com/office/drawing/2014/main" id="{BCFDDB71-26F9-43C6-AE50-3A8044A41C4B}"/>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8" name="Text Box 17">
          <a:extLst>
            <a:ext uri="{FF2B5EF4-FFF2-40B4-BE49-F238E27FC236}">
              <a16:creationId xmlns:a16="http://schemas.microsoft.com/office/drawing/2014/main" id="{0B338F3A-B9E9-4687-814A-A8150CBDC87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9" name="Text Box 18">
          <a:extLst>
            <a:ext uri="{FF2B5EF4-FFF2-40B4-BE49-F238E27FC236}">
              <a16:creationId xmlns:a16="http://schemas.microsoft.com/office/drawing/2014/main" id="{EC04B7C8-4AB3-4B13-BBB9-63A20AE072F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50" name="Text Box 19">
          <a:extLst>
            <a:ext uri="{FF2B5EF4-FFF2-40B4-BE49-F238E27FC236}">
              <a16:creationId xmlns:a16="http://schemas.microsoft.com/office/drawing/2014/main" id="{969CA0FA-79CA-419A-A564-F95E989A0464}"/>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1" name="Text Box 16">
          <a:extLst>
            <a:ext uri="{FF2B5EF4-FFF2-40B4-BE49-F238E27FC236}">
              <a16:creationId xmlns:a16="http://schemas.microsoft.com/office/drawing/2014/main" id="{22C5608E-2C05-40EC-97EC-8ED79E5644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2" name="Text Box 17">
          <a:extLst>
            <a:ext uri="{FF2B5EF4-FFF2-40B4-BE49-F238E27FC236}">
              <a16:creationId xmlns:a16="http://schemas.microsoft.com/office/drawing/2014/main" id="{A48CC5F7-A9E9-440C-93D2-FE19C4D282E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3" name="Text Box 18">
          <a:extLst>
            <a:ext uri="{FF2B5EF4-FFF2-40B4-BE49-F238E27FC236}">
              <a16:creationId xmlns:a16="http://schemas.microsoft.com/office/drawing/2014/main" id="{80A21C3A-DD0F-4ED3-AA1C-0F5C0FB8C066}"/>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4" name="Text Box 19">
          <a:extLst>
            <a:ext uri="{FF2B5EF4-FFF2-40B4-BE49-F238E27FC236}">
              <a16:creationId xmlns:a16="http://schemas.microsoft.com/office/drawing/2014/main" id="{95E61368-9F47-4FDC-9423-03425732B9E7}"/>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5" name="Text Box 16">
          <a:extLst>
            <a:ext uri="{FF2B5EF4-FFF2-40B4-BE49-F238E27FC236}">
              <a16:creationId xmlns:a16="http://schemas.microsoft.com/office/drawing/2014/main" id="{1EE2ACA3-7BD4-4F96-84AF-E66C359172B5}"/>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6" name="Text Box 17">
          <a:extLst>
            <a:ext uri="{FF2B5EF4-FFF2-40B4-BE49-F238E27FC236}">
              <a16:creationId xmlns:a16="http://schemas.microsoft.com/office/drawing/2014/main" id="{6A28EC91-904B-4B11-B369-90E0BC26801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7" name="Text Box 18">
          <a:extLst>
            <a:ext uri="{FF2B5EF4-FFF2-40B4-BE49-F238E27FC236}">
              <a16:creationId xmlns:a16="http://schemas.microsoft.com/office/drawing/2014/main" id="{E3600D8E-72BF-4AD5-B930-F50F2E2CC698}"/>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8" name="Text Box 19">
          <a:extLst>
            <a:ext uri="{FF2B5EF4-FFF2-40B4-BE49-F238E27FC236}">
              <a16:creationId xmlns:a16="http://schemas.microsoft.com/office/drawing/2014/main" id="{1E78E6B9-CEB4-4092-A880-DCFA2674FF3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59" name="Text Box 15">
          <a:extLst>
            <a:ext uri="{FF2B5EF4-FFF2-40B4-BE49-F238E27FC236}">
              <a16:creationId xmlns:a16="http://schemas.microsoft.com/office/drawing/2014/main" id="{9160A764-14D1-4074-819A-DD27A13B6477}"/>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0" name="Text Box 16">
          <a:extLst>
            <a:ext uri="{FF2B5EF4-FFF2-40B4-BE49-F238E27FC236}">
              <a16:creationId xmlns:a16="http://schemas.microsoft.com/office/drawing/2014/main" id="{FB8DC64A-139F-4134-BD89-57B8460763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1" name="Text Box 17">
          <a:extLst>
            <a:ext uri="{FF2B5EF4-FFF2-40B4-BE49-F238E27FC236}">
              <a16:creationId xmlns:a16="http://schemas.microsoft.com/office/drawing/2014/main" id="{A01177DE-5BE8-4C50-84AD-67E6EC03BC8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2" name="Text Box 18">
          <a:extLst>
            <a:ext uri="{FF2B5EF4-FFF2-40B4-BE49-F238E27FC236}">
              <a16:creationId xmlns:a16="http://schemas.microsoft.com/office/drawing/2014/main" id="{78500F3A-F565-43E1-8537-92DD908725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3" name="Text Box 19">
          <a:extLst>
            <a:ext uri="{FF2B5EF4-FFF2-40B4-BE49-F238E27FC236}">
              <a16:creationId xmlns:a16="http://schemas.microsoft.com/office/drawing/2014/main" id="{869F0376-5A02-4CC5-976A-2C44934935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4" name="Text Box 16">
          <a:extLst>
            <a:ext uri="{FF2B5EF4-FFF2-40B4-BE49-F238E27FC236}">
              <a16:creationId xmlns:a16="http://schemas.microsoft.com/office/drawing/2014/main" id="{015E55C5-EEA8-40D3-B43B-3D7CDE4C13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5" name="Text Box 17">
          <a:extLst>
            <a:ext uri="{FF2B5EF4-FFF2-40B4-BE49-F238E27FC236}">
              <a16:creationId xmlns:a16="http://schemas.microsoft.com/office/drawing/2014/main" id="{2A8B79E2-9DD3-4241-9E2D-98CB5DB2DBC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6" name="Text Box 18">
          <a:extLst>
            <a:ext uri="{FF2B5EF4-FFF2-40B4-BE49-F238E27FC236}">
              <a16:creationId xmlns:a16="http://schemas.microsoft.com/office/drawing/2014/main" id="{11EF1686-6562-40D9-9032-6810E4D816F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7" name="Text Box 16">
          <a:extLst>
            <a:ext uri="{FF2B5EF4-FFF2-40B4-BE49-F238E27FC236}">
              <a16:creationId xmlns:a16="http://schemas.microsoft.com/office/drawing/2014/main" id="{E4847077-E665-46CC-A972-F44A4662531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8" name="Text Box 17">
          <a:extLst>
            <a:ext uri="{FF2B5EF4-FFF2-40B4-BE49-F238E27FC236}">
              <a16:creationId xmlns:a16="http://schemas.microsoft.com/office/drawing/2014/main" id="{6BC40607-C458-4FEA-A5F3-B3E08A43AC5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9" name="Text Box 18">
          <a:extLst>
            <a:ext uri="{FF2B5EF4-FFF2-40B4-BE49-F238E27FC236}">
              <a16:creationId xmlns:a16="http://schemas.microsoft.com/office/drawing/2014/main" id="{96C6EB47-5A82-4E04-AC53-609A2ACDC9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0" name="Text Box 19">
          <a:extLst>
            <a:ext uri="{FF2B5EF4-FFF2-40B4-BE49-F238E27FC236}">
              <a16:creationId xmlns:a16="http://schemas.microsoft.com/office/drawing/2014/main" id="{54FC843A-D7F6-4375-A0CC-448DEC47910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1" name="Text Box 16">
          <a:extLst>
            <a:ext uri="{FF2B5EF4-FFF2-40B4-BE49-F238E27FC236}">
              <a16:creationId xmlns:a16="http://schemas.microsoft.com/office/drawing/2014/main" id="{1F228E3F-8AE1-4248-91AF-5FF8D3804F3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2" name="Text Box 17">
          <a:extLst>
            <a:ext uri="{FF2B5EF4-FFF2-40B4-BE49-F238E27FC236}">
              <a16:creationId xmlns:a16="http://schemas.microsoft.com/office/drawing/2014/main" id="{F0F1428C-9AA0-4440-A8BB-1AE035FB6AB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3" name="Text Box 18">
          <a:extLst>
            <a:ext uri="{FF2B5EF4-FFF2-40B4-BE49-F238E27FC236}">
              <a16:creationId xmlns:a16="http://schemas.microsoft.com/office/drawing/2014/main" id="{23A3F522-2325-4472-B606-299B63B1B59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4" name="Text Box 19">
          <a:extLst>
            <a:ext uri="{FF2B5EF4-FFF2-40B4-BE49-F238E27FC236}">
              <a16:creationId xmlns:a16="http://schemas.microsoft.com/office/drawing/2014/main" id="{61E135AC-13F5-494C-8199-6EC77DA76393}"/>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2975" name="Text Box 15">
          <a:extLst>
            <a:ext uri="{FF2B5EF4-FFF2-40B4-BE49-F238E27FC236}">
              <a16:creationId xmlns:a16="http://schemas.microsoft.com/office/drawing/2014/main" id="{D35AC249-1BD5-4B94-9999-2874660C9A29}"/>
            </a:ext>
          </a:extLst>
        </xdr:cNvPr>
        <xdr:cNvSpPr txBox="1">
          <a:spLocks noChangeArrowheads="1"/>
        </xdr:cNvSpPr>
      </xdr:nvSpPr>
      <xdr:spPr bwMode="auto">
        <a:xfrm>
          <a:off x="4743450" y="34709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76" name="Text Box 15">
          <a:extLst>
            <a:ext uri="{FF2B5EF4-FFF2-40B4-BE49-F238E27FC236}">
              <a16:creationId xmlns:a16="http://schemas.microsoft.com/office/drawing/2014/main" id="{13BA04A0-9527-4121-AB5C-FB65B7B81703}"/>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77" name="Text Box 15">
          <a:extLst>
            <a:ext uri="{FF2B5EF4-FFF2-40B4-BE49-F238E27FC236}">
              <a16:creationId xmlns:a16="http://schemas.microsoft.com/office/drawing/2014/main" id="{B3F9F23F-FA3B-4BEA-BA18-633395540F06}"/>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78" name="Text Box 15">
          <a:extLst>
            <a:ext uri="{FF2B5EF4-FFF2-40B4-BE49-F238E27FC236}">
              <a16:creationId xmlns:a16="http://schemas.microsoft.com/office/drawing/2014/main" id="{B4F84BB1-B070-4103-8CB8-A3A3B31ACB02}"/>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213632"/>
    <xdr:sp macro="" textlink="">
      <xdr:nvSpPr>
        <xdr:cNvPr id="2979" name="Text Box 15">
          <a:extLst>
            <a:ext uri="{FF2B5EF4-FFF2-40B4-BE49-F238E27FC236}">
              <a16:creationId xmlns:a16="http://schemas.microsoft.com/office/drawing/2014/main" id="{6D854DFD-03DE-4577-BF14-169BD8DBEFE7}"/>
            </a:ext>
          </a:extLst>
        </xdr:cNvPr>
        <xdr:cNvSpPr txBox="1">
          <a:spLocks noChangeArrowheads="1"/>
        </xdr:cNvSpPr>
      </xdr:nvSpPr>
      <xdr:spPr bwMode="auto">
        <a:xfrm>
          <a:off x="1436370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0" name="Text Box 16">
          <a:extLst>
            <a:ext uri="{FF2B5EF4-FFF2-40B4-BE49-F238E27FC236}">
              <a16:creationId xmlns:a16="http://schemas.microsoft.com/office/drawing/2014/main" id="{E7156CE2-2ADC-4A66-A6A9-EEE3E3D9ED3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1" name="Text Box 17">
          <a:extLst>
            <a:ext uri="{FF2B5EF4-FFF2-40B4-BE49-F238E27FC236}">
              <a16:creationId xmlns:a16="http://schemas.microsoft.com/office/drawing/2014/main" id="{45121519-70F1-44BE-9AFC-0318C8DD94D3}"/>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2" name="Text Box 18">
          <a:extLst>
            <a:ext uri="{FF2B5EF4-FFF2-40B4-BE49-F238E27FC236}">
              <a16:creationId xmlns:a16="http://schemas.microsoft.com/office/drawing/2014/main" id="{109D6B34-FD4C-41C9-9C65-627289AAF8B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3" name="Text Box 19">
          <a:extLst>
            <a:ext uri="{FF2B5EF4-FFF2-40B4-BE49-F238E27FC236}">
              <a16:creationId xmlns:a16="http://schemas.microsoft.com/office/drawing/2014/main" id="{E3701E08-1655-4801-A625-514293BB2FC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4" name="Text Box 16">
          <a:extLst>
            <a:ext uri="{FF2B5EF4-FFF2-40B4-BE49-F238E27FC236}">
              <a16:creationId xmlns:a16="http://schemas.microsoft.com/office/drawing/2014/main" id="{97978CF1-9211-43BE-87C5-4D3D1C2C593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5" name="Text Box 17">
          <a:extLst>
            <a:ext uri="{FF2B5EF4-FFF2-40B4-BE49-F238E27FC236}">
              <a16:creationId xmlns:a16="http://schemas.microsoft.com/office/drawing/2014/main" id="{A955D769-521D-4A20-8DC2-A37C79C74C7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6" name="Text Box 18">
          <a:extLst>
            <a:ext uri="{FF2B5EF4-FFF2-40B4-BE49-F238E27FC236}">
              <a16:creationId xmlns:a16="http://schemas.microsoft.com/office/drawing/2014/main" id="{62671549-BEFE-4629-A3AE-55FA7377A51F}"/>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7" name="Text Box 19">
          <a:extLst>
            <a:ext uri="{FF2B5EF4-FFF2-40B4-BE49-F238E27FC236}">
              <a16:creationId xmlns:a16="http://schemas.microsoft.com/office/drawing/2014/main" id="{1A7CC2C3-B301-4EF2-84E6-57E1D604231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8" name="Text Box 16">
          <a:extLst>
            <a:ext uri="{FF2B5EF4-FFF2-40B4-BE49-F238E27FC236}">
              <a16:creationId xmlns:a16="http://schemas.microsoft.com/office/drawing/2014/main" id="{72B0D7FF-ECAF-446D-B8CF-52B3E7CF0152}"/>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9" name="Text Box 17">
          <a:extLst>
            <a:ext uri="{FF2B5EF4-FFF2-40B4-BE49-F238E27FC236}">
              <a16:creationId xmlns:a16="http://schemas.microsoft.com/office/drawing/2014/main" id="{7D22EFD2-1C77-4E85-A195-578EA683335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0" name="Text Box 18">
          <a:extLst>
            <a:ext uri="{FF2B5EF4-FFF2-40B4-BE49-F238E27FC236}">
              <a16:creationId xmlns:a16="http://schemas.microsoft.com/office/drawing/2014/main" id="{7CC3B74A-C2E6-4CD4-91A7-E8688CC7AA8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1" name="Text Box 19">
          <a:extLst>
            <a:ext uri="{FF2B5EF4-FFF2-40B4-BE49-F238E27FC236}">
              <a16:creationId xmlns:a16="http://schemas.microsoft.com/office/drawing/2014/main" id="{3317B065-5367-4FD9-B8F9-B0918E367676}"/>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92" name="Text Box 15">
          <a:extLst>
            <a:ext uri="{FF2B5EF4-FFF2-40B4-BE49-F238E27FC236}">
              <a16:creationId xmlns:a16="http://schemas.microsoft.com/office/drawing/2014/main" id="{20264664-AA38-4C8F-897F-5DB8AE77B8CE}"/>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3" name="Text Box 16">
          <a:extLst>
            <a:ext uri="{FF2B5EF4-FFF2-40B4-BE49-F238E27FC236}">
              <a16:creationId xmlns:a16="http://schemas.microsoft.com/office/drawing/2014/main" id="{74240848-9D28-404F-AFB0-4CF18D50B70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4" name="Text Box 17">
          <a:extLst>
            <a:ext uri="{FF2B5EF4-FFF2-40B4-BE49-F238E27FC236}">
              <a16:creationId xmlns:a16="http://schemas.microsoft.com/office/drawing/2014/main" id="{26FEE323-D640-4D1F-8D91-08024934438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5" name="Text Box 18">
          <a:extLst>
            <a:ext uri="{FF2B5EF4-FFF2-40B4-BE49-F238E27FC236}">
              <a16:creationId xmlns:a16="http://schemas.microsoft.com/office/drawing/2014/main" id="{5FF82CB2-913B-4E1D-A90A-26301DCB236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6" name="Text Box 19">
          <a:extLst>
            <a:ext uri="{FF2B5EF4-FFF2-40B4-BE49-F238E27FC236}">
              <a16:creationId xmlns:a16="http://schemas.microsoft.com/office/drawing/2014/main" id="{14BF9967-CFCE-4A60-85C9-1B05188D9B6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80</xdr:row>
      <xdr:rowOff>504825</xdr:rowOff>
    </xdr:from>
    <xdr:ext cx="95250" cy="442269"/>
    <xdr:sp macro="" textlink="">
      <xdr:nvSpPr>
        <xdr:cNvPr id="2997" name="Text Box 15">
          <a:extLst>
            <a:ext uri="{FF2B5EF4-FFF2-40B4-BE49-F238E27FC236}">
              <a16:creationId xmlns:a16="http://schemas.microsoft.com/office/drawing/2014/main" id="{A43CE4B8-A2E9-4F1B-B277-6BE5FDB42996}"/>
            </a:ext>
          </a:extLst>
        </xdr:cNvPr>
        <xdr:cNvSpPr txBox="1">
          <a:spLocks noChangeArrowheads="1"/>
        </xdr:cNvSpPr>
      </xdr:nvSpPr>
      <xdr:spPr bwMode="auto">
        <a:xfrm>
          <a:off x="14363700" y="35452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8" name="Text Box 16">
          <a:extLst>
            <a:ext uri="{FF2B5EF4-FFF2-40B4-BE49-F238E27FC236}">
              <a16:creationId xmlns:a16="http://schemas.microsoft.com/office/drawing/2014/main" id="{D5390314-0C07-4751-97BE-53E86BC3D3A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9" name="Text Box 17">
          <a:extLst>
            <a:ext uri="{FF2B5EF4-FFF2-40B4-BE49-F238E27FC236}">
              <a16:creationId xmlns:a16="http://schemas.microsoft.com/office/drawing/2014/main" id="{DC41DE60-4B52-496F-8782-A8C5EBD90EA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00" name="Text Box 18">
          <a:extLst>
            <a:ext uri="{FF2B5EF4-FFF2-40B4-BE49-F238E27FC236}">
              <a16:creationId xmlns:a16="http://schemas.microsoft.com/office/drawing/2014/main" id="{CD78A2CC-AD71-46D7-92F9-F2B8D6576D9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1" name="Text Box 16">
          <a:extLst>
            <a:ext uri="{FF2B5EF4-FFF2-40B4-BE49-F238E27FC236}">
              <a16:creationId xmlns:a16="http://schemas.microsoft.com/office/drawing/2014/main" id="{9EEAF40C-05AD-4A31-85A4-C7390C192F6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2" name="Text Box 17">
          <a:extLst>
            <a:ext uri="{FF2B5EF4-FFF2-40B4-BE49-F238E27FC236}">
              <a16:creationId xmlns:a16="http://schemas.microsoft.com/office/drawing/2014/main" id="{D1C0BBEB-5870-41BB-8E20-545091CB880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3" name="Text Box 18">
          <a:extLst>
            <a:ext uri="{FF2B5EF4-FFF2-40B4-BE49-F238E27FC236}">
              <a16:creationId xmlns:a16="http://schemas.microsoft.com/office/drawing/2014/main" id="{F718D80D-1F83-4597-9455-A9954E284F4D}"/>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4" name="Text Box 19">
          <a:extLst>
            <a:ext uri="{FF2B5EF4-FFF2-40B4-BE49-F238E27FC236}">
              <a16:creationId xmlns:a16="http://schemas.microsoft.com/office/drawing/2014/main" id="{446D3C2B-E431-4497-B0B8-8FCB23F19CB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5" name="Text Box 16">
          <a:extLst>
            <a:ext uri="{FF2B5EF4-FFF2-40B4-BE49-F238E27FC236}">
              <a16:creationId xmlns:a16="http://schemas.microsoft.com/office/drawing/2014/main" id="{C13F008A-FF63-4C0E-B5FE-9F9DC8014F2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6" name="Text Box 17">
          <a:extLst>
            <a:ext uri="{FF2B5EF4-FFF2-40B4-BE49-F238E27FC236}">
              <a16:creationId xmlns:a16="http://schemas.microsoft.com/office/drawing/2014/main" id="{08DB9355-1489-44F2-B36A-BC5E435CADE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7" name="Text Box 18">
          <a:extLst>
            <a:ext uri="{FF2B5EF4-FFF2-40B4-BE49-F238E27FC236}">
              <a16:creationId xmlns:a16="http://schemas.microsoft.com/office/drawing/2014/main" id="{E417F91A-FBA5-4C10-9C0A-2E5F9712F63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08" name="Text Box 15">
          <a:extLst>
            <a:ext uri="{FF2B5EF4-FFF2-40B4-BE49-F238E27FC236}">
              <a16:creationId xmlns:a16="http://schemas.microsoft.com/office/drawing/2014/main" id="{8AAD1E42-F36F-4323-A4AA-26CDD5DD9D0C}"/>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09" name="Text Box 16">
          <a:extLst>
            <a:ext uri="{FF2B5EF4-FFF2-40B4-BE49-F238E27FC236}">
              <a16:creationId xmlns:a16="http://schemas.microsoft.com/office/drawing/2014/main" id="{F6C8AB2A-72C4-4F2D-8986-A7FF9F86EE3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0" name="Text Box 17">
          <a:extLst>
            <a:ext uri="{FF2B5EF4-FFF2-40B4-BE49-F238E27FC236}">
              <a16:creationId xmlns:a16="http://schemas.microsoft.com/office/drawing/2014/main" id="{C93E8298-BB9E-4A0F-A0A9-1E34371685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1" name="Text Box 18">
          <a:extLst>
            <a:ext uri="{FF2B5EF4-FFF2-40B4-BE49-F238E27FC236}">
              <a16:creationId xmlns:a16="http://schemas.microsoft.com/office/drawing/2014/main" id="{13E48B0D-7785-4F7B-A7AE-5260F6187D7E}"/>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2" name="Text Box 19">
          <a:extLst>
            <a:ext uri="{FF2B5EF4-FFF2-40B4-BE49-F238E27FC236}">
              <a16:creationId xmlns:a16="http://schemas.microsoft.com/office/drawing/2014/main" id="{69FB213F-C22F-4F1F-8946-91A608C4E1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3" name="Text Box 16">
          <a:extLst>
            <a:ext uri="{FF2B5EF4-FFF2-40B4-BE49-F238E27FC236}">
              <a16:creationId xmlns:a16="http://schemas.microsoft.com/office/drawing/2014/main" id="{94B05C31-66F7-400F-8513-AA785610202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4" name="Text Box 17">
          <a:extLst>
            <a:ext uri="{FF2B5EF4-FFF2-40B4-BE49-F238E27FC236}">
              <a16:creationId xmlns:a16="http://schemas.microsoft.com/office/drawing/2014/main" id="{63148E27-5A10-4B37-AA25-C5597FB679D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5" name="Text Box 18">
          <a:extLst>
            <a:ext uri="{FF2B5EF4-FFF2-40B4-BE49-F238E27FC236}">
              <a16:creationId xmlns:a16="http://schemas.microsoft.com/office/drawing/2014/main" id="{A822C885-050B-4E9A-BB2A-D23A1F646BC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6" name="Text Box 19">
          <a:extLst>
            <a:ext uri="{FF2B5EF4-FFF2-40B4-BE49-F238E27FC236}">
              <a16:creationId xmlns:a16="http://schemas.microsoft.com/office/drawing/2014/main" id="{B452B345-2A72-43BD-A55A-0CDCD97488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7" name="Text Box 16">
          <a:extLst>
            <a:ext uri="{FF2B5EF4-FFF2-40B4-BE49-F238E27FC236}">
              <a16:creationId xmlns:a16="http://schemas.microsoft.com/office/drawing/2014/main" id="{34D56282-0082-4FB1-9712-FC29A28E387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8" name="Text Box 17">
          <a:extLst>
            <a:ext uri="{FF2B5EF4-FFF2-40B4-BE49-F238E27FC236}">
              <a16:creationId xmlns:a16="http://schemas.microsoft.com/office/drawing/2014/main" id="{6A5FBEEB-901D-4A03-9880-83032362F961}"/>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9" name="Text Box 18">
          <a:extLst>
            <a:ext uri="{FF2B5EF4-FFF2-40B4-BE49-F238E27FC236}">
              <a16:creationId xmlns:a16="http://schemas.microsoft.com/office/drawing/2014/main" id="{A3578551-930A-491D-A6FE-50BA8D99E44B}"/>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20" name="Text Box 19">
          <a:extLst>
            <a:ext uri="{FF2B5EF4-FFF2-40B4-BE49-F238E27FC236}">
              <a16:creationId xmlns:a16="http://schemas.microsoft.com/office/drawing/2014/main" id="{FB537A73-3A96-4F51-B8F2-21D6CB58DFA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21" name="Text Box 15">
          <a:extLst>
            <a:ext uri="{FF2B5EF4-FFF2-40B4-BE49-F238E27FC236}">
              <a16:creationId xmlns:a16="http://schemas.microsoft.com/office/drawing/2014/main" id="{5AE6EB79-79B5-44C3-B6A3-03957ADF261C}"/>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2" name="Text Box 16">
          <a:extLst>
            <a:ext uri="{FF2B5EF4-FFF2-40B4-BE49-F238E27FC236}">
              <a16:creationId xmlns:a16="http://schemas.microsoft.com/office/drawing/2014/main" id="{B5C8C185-E7B0-41FD-978A-E33B3F74DFCF}"/>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3" name="Text Box 17">
          <a:extLst>
            <a:ext uri="{FF2B5EF4-FFF2-40B4-BE49-F238E27FC236}">
              <a16:creationId xmlns:a16="http://schemas.microsoft.com/office/drawing/2014/main" id="{7FE51ABD-8946-42FF-A9CB-021BA247BC2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4" name="Text Box 18">
          <a:extLst>
            <a:ext uri="{FF2B5EF4-FFF2-40B4-BE49-F238E27FC236}">
              <a16:creationId xmlns:a16="http://schemas.microsoft.com/office/drawing/2014/main" id="{9286FD3B-47DB-426F-9E5A-BC693348C1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5" name="Text Box 19">
          <a:extLst>
            <a:ext uri="{FF2B5EF4-FFF2-40B4-BE49-F238E27FC236}">
              <a16:creationId xmlns:a16="http://schemas.microsoft.com/office/drawing/2014/main" id="{5898916E-09D4-4CF8-8040-05092659028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6" name="Text Box 16">
          <a:extLst>
            <a:ext uri="{FF2B5EF4-FFF2-40B4-BE49-F238E27FC236}">
              <a16:creationId xmlns:a16="http://schemas.microsoft.com/office/drawing/2014/main" id="{929CDB87-D2CA-4D81-867B-D76F7F47DEE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7" name="Text Box 17">
          <a:extLst>
            <a:ext uri="{FF2B5EF4-FFF2-40B4-BE49-F238E27FC236}">
              <a16:creationId xmlns:a16="http://schemas.microsoft.com/office/drawing/2014/main" id="{17239626-BEAC-46D9-9C30-D0CEBDF477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15875</xdr:rowOff>
    </xdr:from>
    <xdr:ext cx="95250" cy="171450"/>
    <xdr:sp macro="" textlink="">
      <xdr:nvSpPr>
        <xdr:cNvPr id="3028" name="Text Box 18">
          <a:extLst>
            <a:ext uri="{FF2B5EF4-FFF2-40B4-BE49-F238E27FC236}">
              <a16:creationId xmlns:a16="http://schemas.microsoft.com/office/drawing/2014/main" id="{ABCF0047-715D-4E66-B46B-76D7CB0BA793}"/>
            </a:ext>
          </a:extLst>
        </xdr:cNvPr>
        <xdr:cNvSpPr txBox="1">
          <a:spLocks noChangeArrowheads="1"/>
        </xdr:cNvSpPr>
      </xdr:nvSpPr>
      <xdr:spPr bwMode="auto">
        <a:xfrm>
          <a:off x="14355762" y="36582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29" name="Text Box 16">
          <a:extLst>
            <a:ext uri="{FF2B5EF4-FFF2-40B4-BE49-F238E27FC236}">
              <a16:creationId xmlns:a16="http://schemas.microsoft.com/office/drawing/2014/main" id="{BE3DD979-A4EC-447C-B319-1F44477E647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0" name="Text Box 17">
          <a:extLst>
            <a:ext uri="{FF2B5EF4-FFF2-40B4-BE49-F238E27FC236}">
              <a16:creationId xmlns:a16="http://schemas.microsoft.com/office/drawing/2014/main" id="{0EBFC65B-B80A-4DE7-8FAC-06A5B27CFEF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1" name="Text Box 18">
          <a:extLst>
            <a:ext uri="{FF2B5EF4-FFF2-40B4-BE49-F238E27FC236}">
              <a16:creationId xmlns:a16="http://schemas.microsoft.com/office/drawing/2014/main" id="{6C4C8ADC-CF3C-413E-BE18-566801222A5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2" name="Text Box 19">
          <a:extLst>
            <a:ext uri="{FF2B5EF4-FFF2-40B4-BE49-F238E27FC236}">
              <a16:creationId xmlns:a16="http://schemas.microsoft.com/office/drawing/2014/main" id="{6FD69907-207D-4F95-8D83-561DA41A268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3" name="Text Box 16">
          <a:extLst>
            <a:ext uri="{FF2B5EF4-FFF2-40B4-BE49-F238E27FC236}">
              <a16:creationId xmlns:a16="http://schemas.microsoft.com/office/drawing/2014/main" id="{CD5F106F-59DC-451E-AFB6-02FB1EFB47C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4" name="Text Box 15">
          <a:extLst>
            <a:ext uri="{FF2B5EF4-FFF2-40B4-BE49-F238E27FC236}">
              <a16:creationId xmlns:a16="http://schemas.microsoft.com/office/drawing/2014/main" id="{1DFFD2A7-AA25-4530-8CBD-CF947EC9791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035" name="Text Box 15">
          <a:extLst>
            <a:ext uri="{FF2B5EF4-FFF2-40B4-BE49-F238E27FC236}">
              <a16:creationId xmlns:a16="http://schemas.microsoft.com/office/drawing/2014/main" id="{6B3F30D8-66F7-4D04-A76C-9A23F604F7AC}"/>
            </a:ext>
          </a:extLst>
        </xdr:cNvPr>
        <xdr:cNvSpPr txBox="1">
          <a:spLocks noChangeArrowheads="1"/>
        </xdr:cNvSpPr>
      </xdr:nvSpPr>
      <xdr:spPr bwMode="auto">
        <a:xfrm>
          <a:off x="4743450" y="36937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36" name="Text Box 15">
          <a:extLst>
            <a:ext uri="{FF2B5EF4-FFF2-40B4-BE49-F238E27FC236}">
              <a16:creationId xmlns:a16="http://schemas.microsoft.com/office/drawing/2014/main" id="{C99D56C9-FEAF-49DB-8868-184FE478352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37" name="Text Box 15">
          <a:extLst>
            <a:ext uri="{FF2B5EF4-FFF2-40B4-BE49-F238E27FC236}">
              <a16:creationId xmlns:a16="http://schemas.microsoft.com/office/drawing/2014/main" id="{D42C3919-8A0F-45C1-A8D5-92AA2495814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38" name="Text Box 15">
          <a:extLst>
            <a:ext uri="{FF2B5EF4-FFF2-40B4-BE49-F238E27FC236}">
              <a16:creationId xmlns:a16="http://schemas.microsoft.com/office/drawing/2014/main" id="{BDE4F918-0D4B-4004-B2BF-1EC7FFA3E5AD}"/>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9" name="Text Box 15">
          <a:extLst>
            <a:ext uri="{FF2B5EF4-FFF2-40B4-BE49-F238E27FC236}">
              <a16:creationId xmlns:a16="http://schemas.microsoft.com/office/drawing/2014/main" id="{DCAA116A-C68E-47CB-BA49-E5A295D69E0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0" name="Text Box 16">
          <a:extLst>
            <a:ext uri="{FF2B5EF4-FFF2-40B4-BE49-F238E27FC236}">
              <a16:creationId xmlns:a16="http://schemas.microsoft.com/office/drawing/2014/main" id="{522F7178-A70A-4DE8-8522-97D48CE5199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1" name="Text Box 17">
          <a:extLst>
            <a:ext uri="{FF2B5EF4-FFF2-40B4-BE49-F238E27FC236}">
              <a16:creationId xmlns:a16="http://schemas.microsoft.com/office/drawing/2014/main" id="{476EB2BA-BC22-4440-8DCB-776696FDF70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2" name="Text Box 18">
          <a:extLst>
            <a:ext uri="{FF2B5EF4-FFF2-40B4-BE49-F238E27FC236}">
              <a16:creationId xmlns:a16="http://schemas.microsoft.com/office/drawing/2014/main" id="{292DAF00-61D8-479B-9F52-4867C7B9BF57}"/>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3" name="Text Box 19">
          <a:extLst>
            <a:ext uri="{FF2B5EF4-FFF2-40B4-BE49-F238E27FC236}">
              <a16:creationId xmlns:a16="http://schemas.microsoft.com/office/drawing/2014/main" id="{F59207B0-B8C4-4541-A858-2439DAA6313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4" name="Text Box 16">
          <a:extLst>
            <a:ext uri="{FF2B5EF4-FFF2-40B4-BE49-F238E27FC236}">
              <a16:creationId xmlns:a16="http://schemas.microsoft.com/office/drawing/2014/main" id="{155AB38E-EF76-4DC4-A421-DD8BA636499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5" name="Text Box 17">
          <a:extLst>
            <a:ext uri="{FF2B5EF4-FFF2-40B4-BE49-F238E27FC236}">
              <a16:creationId xmlns:a16="http://schemas.microsoft.com/office/drawing/2014/main" id="{F339F75F-36EF-4EDE-9A11-20A6FEA6992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6" name="Text Box 18">
          <a:extLst>
            <a:ext uri="{FF2B5EF4-FFF2-40B4-BE49-F238E27FC236}">
              <a16:creationId xmlns:a16="http://schemas.microsoft.com/office/drawing/2014/main" id="{284FBA0C-C887-4DFF-B19D-8E482E10C3A5}"/>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7" name="Text Box 19">
          <a:extLst>
            <a:ext uri="{FF2B5EF4-FFF2-40B4-BE49-F238E27FC236}">
              <a16:creationId xmlns:a16="http://schemas.microsoft.com/office/drawing/2014/main" id="{8407B28F-6EBA-40BF-B065-F1B14E8B919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8" name="Text Box 16">
          <a:extLst>
            <a:ext uri="{FF2B5EF4-FFF2-40B4-BE49-F238E27FC236}">
              <a16:creationId xmlns:a16="http://schemas.microsoft.com/office/drawing/2014/main" id="{5BCA0EE7-5EC1-4BAB-874D-955D278123FC}"/>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9" name="Text Box 17">
          <a:extLst>
            <a:ext uri="{FF2B5EF4-FFF2-40B4-BE49-F238E27FC236}">
              <a16:creationId xmlns:a16="http://schemas.microsoft.com/office/drawing/2014/main" id="{16831F90-B8DF-45D8-9380-26262BAC7CF1}"/>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0" name="Text Box 18">
          <a:extLst>
            <a:ext uri="{FF2B5EF4-FFF2-40B4-BE49-F238E27FC236}">
              <a16:creationId xmlns:a16="http://schemas.microsoft.com/office/drawing/2014/main" id="{0F7FFC5F-0E17-45C5-8259-F76CACB72CE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1" name="Text Box 19">
          <a:extLst>
            <a:ext uri="{FF2B5EF4-FFF2-40B4-BE49-F238E27FC236}">
              <a16:creationId xmlns:a16="http://schemas.microsoft.com/office/drawing/2014/main" id="{F916D946-0D70-47CD-BDF0-1197B6E999C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52" name="Text Box 15">
          <a:extLst>
            <a:ext uri="{FF2B5EF4-FFF2-40B4-BE49-F238E27FC236}">
              <a16:creationId xmlns:a16="http://schemas.microsoft.com/office/drawing/2014/main" id="{21AB20E6-D7B2-4593-85F1-3B35466C3FB1}"/>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3" name="Text Box 16">
          <a:extLst>
            <a:ext uri="{FF2B5EF4-FFF2-40B4-BE49-F238E27FC236}">
              <a16:creationId xmlns:a16="http://schemas.microsoft.com/office/drawing/2014/main" id="{F533826C-C812-439A-A944-6ECCCE706A2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4" name="Text Box 17">
          <a:extLst>
            <a:ext uri="{FF2B5EF4-FFF2-40B4-BE49-F238E27FC236}">
              <a16:creationId xmlns:a16="http://schemas.microsoft.com/office/drawing/2014/main" id="{D05F1009-59F3-418B-A86E-D0A0E62E385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5" name="Text Box 18">
          <a:extLst>
            <a:ext uri="{FF2B5EF4-FFF2-40B4-BE49-F238E27FC236}">
              <a16:creationId xmlns:a16="http://schemas.microsoft.com/office/drawing/2014/main" id="{E39402AA-B670-40F0-A4D1-D9152BCC689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6" name="Text Box 19">
          <a:extLst>
            <a:ext uri="{FF2B5EF4-FFF2-40B4-BE49-F238E27FC236}">
              <a16:creationId xmlns:a16="http://schemas.microsoft.com/office/drawing/2014/main" id="{9F2F1BCF-2981-43BD-8B29-D48365DDD10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7" name="Text Box 16">
          <a:extLst>
            <a:ext uri="{FF2B5EF4-FFF2-40B4-BE49-F238E27FC236}">
              <a16:creationId xmlns:a16="http://schemas.microsoft.com/office/drawing/2014/main" id="{F15044D9-798C-4812-B95B-4E2005053F0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8" name="Text Box 17">
          <a:extLst>
            <a:ext uri="{FF2B5EF4-FFF2-40B4-BE49-F238E27FC236}">
              <a16:creationId xmlns:a16="http://schemas.microsoft.com/office/drawing/2014/main" id="{5BCA9FD8-5572-47AB-8468-E83D7522A74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9" name="Text Box 18">
          <a:extLst>
            <a:ext uri="{FF2B5EF4-FFF2-40B4-BE49-F238E27FC236}">
              <a16:creationId xmlns:a16="http://schemas.microsoft.com/office/drawing/2014/main" id="{2C81610E-A141-47CB-AB51-0062E0444DA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0" name="Text Box 16">
          <a:extLst>
            <a:ext uri="{FF2B5EF4-FFF2-40B4-BE49-F238E27FC236}">
              <a16:creationId xmlns:a16="http://schemas.microsoft.com/office/drawing/2014/main" id="{2BB8802B-8D6A-47F3-89F8-7574E2DB5E3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1" name="Text Box 17">
          <a:extLst>
            <a:ext uri="{FF2B5EF4-FFF2-40B4-BE49-F238E27FC236}">
              <a16:creationId xmlns:a16="http://schemas.microsoft.com/office/drawing/2014/main" id="{DAB2AB34-AFA7-4AEA-96EA-E44CADA8767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2" name="Text Box 18">
          <a:extLst>
            <a:ext uri="{FF2B5EF4-FFF2-40B4-BE49-F238E27FC236}">
              <a16:creationId xmlns:a16="http://schemas.microsoft.com/office/drawing/2014/main" id="{42D05CFA-6719-4402-B6BD-49D27F14022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3" name="Text Box 19">
          <a:extLst>
            <a:ext uri="{FF2B5EF4-FFF2-40B4-BE49-F238E27FC236}">
              <a16:creationId xmlns:a16="http://schemas.microsoft.com/office/drawing/2014/main" id="{D5F271FF-E898-4BE9-A42F-00D9AF97BEE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4" name="Text Box 16">
          <a:extLst>
            <a:ext uri="{FF2B5EF4-FFF2-40B4-BE49-F238E27FC236}">
              <a16:creationId xmlns:a16="http://schemas.microsoft.com/office/drawing/2014/main" id="{385C5FE7-9639-48CC-94C4-ECB65A91BD1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5" name="Text Box 17">
          <a:extLst>
            <a:ext uri="{FF2B5EF4-FFF2-40B4-BE49-F238E27FC236}">
              <a16:creationId xmlns:a16="http://schemas.microsoft.com/office/drawing/2014/main" id="{B69D835F-B23C-4C38-8F96-1C66AAC0CFE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6" name="Text Box 18">
          <a:extLst>
            <a:ext uri="{FF2B5EF4-FFF2-40B4-BE49-F238E27FC236}">
              <a16:creationId xmlns:a16="http://schemas.microsoft.com/office/drawing/2014/main" id="{3619269A-243A-43D3-9F8C-20701BE3AA0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7" name="Text Box 19">
          <a:extLst>
            <a:ext uri="{FF2B5EF4-FFF2-40B4-BE49-F238E27FC236}">
              <a16:creationId xmlns:a16="http://schemas.microsoft.com/office/drawing/2014/main" id="{5DEE7BB4-C379-4F06-BFA0-D71E9AFA96B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068" name="Text Box 15">
          <a:extLst>
            <a:ext uri="{FF2B5EF4-FFF2-40B4-BE49-F238E27FC236}">
              <a16:creationId xmlns:a16="http://schemas.microsoft.com/office/drawing/2014/main" id="{7A881956-9A43-4631-8208-FF0788F94B46}"/>
            </a:ext>
          </a:extLst>
        </xdr:cNvPr>
        <xdr:cNvSpPr txBox="1">
          <a:spLocks noChangeArrowheads="1"/>
        </xdr:cNvSpPr>
      </xdr:nvSpPr>
      <xdr:spPr bwMode="auto">
        <a:xfrm>
          <a:off x="4743450" y="36937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69" name="Text Box 15">
          <a:extLst>
            <a:ext uri="{FF2B5EF4-FFF2-40B4-BE49-F238E27FC236}">
              <a16:creationId xmlns:a16="http://schemas.microsoft.com/office/drawing/2014/main" id="{7C9BF725-4E19-417A-8F7B-05E5672F277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70" name="Text Box 15">
          <a:extLst>
            <a:ext uri="{FF2B5EF4-FFF2-40B4-BE49-F238E27FC236}">
              <a16:creationId xmlns:a16="http://schemas.microsoft.com/office/drawing/2014/main" id="{D2A5D16D-7640-4DD0-B359-8D89A89B5EB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71" name="Text Box 15">
          <a:extLst>
            <a:ext uri="{FF2B5EF4-FFF2-40B4-BE49-F238E27FC236}">
              <a16:creationId xmlns:a16="http://schemas.microsoft.com/office/drawing/2014/main" id="{ED6D730A-D03D-49B6-BDE3-65FD579CA838}"/>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3072" name="Text Box 15">
          <a:extLst>
            <a:ext uri="{FF2B5EF4-FFF2-40B4-BE49-F238E27FC236}">
              <a16:creationId xmlns:a16="http://schemas.microsoft.com/office/drawing/2014/main" id="{10B3FCDD-9965-4F37-8961-6C81A723B62F}"/>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3" name="Text Box 16">
          <a:extLst>
            <a:ext uri="{FF2B5EF4-FFF2-40B4-BE49-F238E27FC236}">
              <a16:creationId xmlns:a16="http://schemas.microsoft.com/office/drawing/2014/main" id="{65547652-AC3E-4CBD-9CC4-40C9479656D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4" name="Text Box 17">
          <a:extLst>
            <a:ext uri="{FF2B5EF4-FFF2-40B4-BE49-F238E27FC236}">
              <a16:creationId xmlns:a16="http://schemas.microsoft.com/office/drawing/2014/main" id="{81F878F5-B53F-4FA1-A0B0-9CC611EBAA6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5" name="Text Box 18">
          <a:extLst>
            <a:ext uri="{FF2B5EF4-FFF2-40B4-BE49-F238E27FC236}">
              <a16:creationId xmlns:a16="http://schemas.microsoft.com/office/drawing/2014/main" id="{DA3B59FE-7072-4906-92FA-B27BA4B12E3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6" name="Text Box 19">
          <a:extLst>
            <a:ext uri="{FF2B5EF4-FFF2-40B4-BE49-F238E27FC236}">
              <a16:creationId xmlns:a16="http://schemas.microsoft.com/office/drawing/2014/main" id="{DEDAA78E-293F-4C4F-B6FE-8F21ADD974C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7" name="Text Box 16">
          <a:extLst>
            <a:ext uri="{FF2B5EF4-FFF2-40B4-BE49-F238E27FC236}">
              <a16:creationId xmlns:a16="http://schemas.microsoft.com/office/drawing/2014/main" id="{508C3EBD-E1CB-4E8C-8566-37DABA657FB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8" name="Text Box 17">
          <a:extLst>
            <a:ext uri="{FF2B5EF4-FFF2-40B4-BE49-F238E27FC236}">
              <a16:creationId xmlns:a16="http://schemas.microsoft.com/office/drawing/2014/main" id="{1FF103BF-D72A-4FDF-83F5-86E0174862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9" name="Text Box 18">
          <a:extLst>
            <a:ext uri="{FF2B5EF4-FFF2-40B4-BE49-F238E27FC236}">
              <a16:creationId xmlns:a16="http://schemas.microsoft.com/office/drawing/2014/main" id="{36209730-0673-4F2F-A986-E4D85936D829}"/>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80" name="Text Box 19">
          <a:extLst>
            <a:ext uri="{FF2B5EF4-FFF2-40B4-BE49-F238E27FC236}">
              <a16:creationId xmlns:a16="http://schemas.microsoft.com/office/drawing/2014/main" id="{EA799E45-3068-426F-B5CF-02035110695E}"/>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1" name="Text Box 16">
          <a:extLst>
            <a:ext uri="{FF2B5EF4-FFF2-40B4-BE49-F238E27FC236}">
              <a16:creationId xmlns:a16="http://schemas.microsoft.com/office/drawing/2014/main" id="{8AD39E68-DF9A-4684-B79E-A04BE34BEEC6}"/>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2" name="Text Box 17">
          <a:extLst>
            <a:ext uri="{FF2B5EF4-FFF2-40B4-BE49-F238E27FC236}">
              <a16:creationId xmlns:a16="http://schemas.microsoft.com/office/drawing/2014/main" id="{AA848FDE-CBBE-4A7F-82CB-AFB68EC6A98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3" name="Text Box 18">
          <a:extLst>
            <a:ext uri="{FF2B5EF4-FFF2-40B4-BE49-F238E27FC236}">
              <a16:creationId xmlns:a16="http://schemas.microsoft.com/office/drawing/2014/main" id="{1513D9E5-526E-4AA4-BD3B-5BA9F6AFC5D8}"/>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4" name="Text Box 19">
          <a:extLst>
            <a:ext uri="{FF2B5EF4-FFF2-40B4-BE49-F238E27FC236}">
              <a16:creationId xmlns:a16="http://schemas.microsoft.com/office/drawing/2014/main" id="{6003A872-E8C4-44E2-A701-7224504512D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85" name="Text Box 15">
          <a:extLst>
            <a:ext uri="{FF2B5EF4-FFF2-40B4-BE49-F238E27FC236}">
              <a16:creationId xmlns:a16="http://schemas.microsoft.com/office/drawing/2014/main" id="{FCBDAFAB-9C38-4070-8D58-B849C7C418A8}"/>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6" name="Text Box 16">
          <a:extLst>
            <a:ext uri="{FF2B5EF4-FFF2-40B4-BE49-F238E27FC236}">
              <a16:creationId xmlns:a16="http://schemas.microsoft.com/office/drawing/2014/main" id="{D7CF141E-0368-4C54-9644-FA9D1BF00E8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7" name="Text Box 17">
          <a:extLst>
            <a:ext uri="{FF2B5EF4-FFF2-40B4-BE49-F238E27FC236}">
              <a16:creationId xmlns:a16="http://schemas.microsoft.com/office/drawing/2014/main" id="{3E7D5BDB-0C10-41D0-8773-4C67CF2215B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8" name="Text Box 18">
          <a:extLst>
            <a:ext uri="{FF2B5EF4-FFF2-40B4-BE49-F238E27FC236}">
              <a16:creationId xmlns:a16="http://schemas.microsoft.com/office/drawing/2014/main" id="{2347D4FF-4C29-4BC2-9DBA-FDAC82EE123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9" name="Text Box 19">
          <a:extLst>
            <a:ext uri="{FF2B5EF4-FFF2-40B4-BE49-F238E27FC236}">
              <a16:creationId xmlns:a16="http://schemas.microsoft.com/office/drawing/2014/main" id="{28E4203B-CD6C-43D6-8C74-541A6F91F972}"/>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86</xdr:row>
      <xdr:rowOff>504825</xdr:rowOff>
    </xdr:from>
    <xdr:ext cx="95250" cy="442269"/>
    <xdr:sp macro="" textlink="">
      <xdr:nvSpPr>
        <xdr:cNvPr id="3090" name="Text Box 15">
          <a:extLst>
            <a:ext uri="{FF2B5EF4-FFF2-40B4-BE49-F238E27FC236}">
              <a16:creationId xmlns:a16="http://schemas.microsoft.com/office/drawing/2014/main" id="{DF6432AC-20F3-4FC5-A733-B7F603EDFF6D}"/>
            </a:ext>
          </a:extLst>
        </xdr:cNvPr>
        <xdr:cNvSpPr txBox="1">
          <a:spLocks noChangeArrowheads="1"/>
        </xdr:cNvSpPr>
      </xdr:nvSpPr>
      <xdr:spPr bwMode="auto">
        <a:xfrm>
          <a:off x="14363700" y="37680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1" name="Text Box 16">
          <a:extLst>
            <a:ext uri="{FF2B5EF4-FFF2-40B4-BE49-F238E27FC236}">
              <a16:creationId xmlns:a16="http://schemas.microsoft.com/office/drawing/2014/main" id="{ACEEBE3A-5BF4-4C02-8BFF-5CE131FFC68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2" name="Text Box 17">
          <a:extLst>
            <a:ext uri="{FF2B5EF4-FFF2-40B4-BE49-F238E27FC236}">
              <a16:creationId xmlns:a16="http://schemas.microsoft.com/office/drawing/2014/main" id="{B17736DE-0E59-4FE8-9C75-27822D3E667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3" name="Text Box 18">
          <a:extLst>
            <a:ext uri="{FF2B5EF4-FFF2-40B4-BE49-F238E27FC236}">
              <a16:creationId xmlns:a16="http://schemas.microsoft.com/office/drawing/2014/main" id="{A493B4F3-8B46-4BD0-A367-1D989E84BDC6}"/>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4" name="Text Box 16">
          <a:extLst>
            <a:ext uri="{FF2B5EF4-FFF2-40B4-BE49-F238E27FC236}">
              <a16:creationId xmlns:a16="http://schemas.microsoft.com/office/drawing/2014/main" id="{4603F8FB-D28D-4CC7-A470-1933403469E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5" name="Text Box 17">
          <a:extLst>
            <a:ext uri="{FF2B5EF4-FFF2-40B4-BE49-F238E27FC236}">
              <a16:creationId xmlns:a16="http://schemas.microsoft.com/office/drawing/2014/main" id="{F1322F0B-4AA0-46AA-A369-FB0D0C164F3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6" name="Text Box 18">
          <a:extLst>
            <a:ext uri="{FF2B5EF4-FFF2-40B4-BE49-F238E27FC236}">
              <a16:creationId xmlns:a16="http://schemas.microsoft.com/office/drawing/2014/main" id="{DF41C4FA-6B0A-4C27-B3D1-91E956C9D9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7" name="Text Box 19">
          <a:extLst>
            <a:ext uri="{FF2B5EF4-FFF2-40B4-BE49-F238E27FC236}">
              <a16:creationId xmlns:a16="http://schemas.microsoft.com/office/drawing/2014/main" id="{8A2B89C7-EF27-46EA-A81F-50612EEE69A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8" name="Text Box 16">
          <a:extLst>
            <a:ext uri="{FF2B5EF4-FFF2-40B4-BE49-F238E27FC236}">
              <a16:creationId xmlns:a16="http://schemas.microsoft.com/office/drawing/2014/main" id="{ECF77056-EE01-43D2-96AF-4448D679747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9" name="Text Box 17">
          <a:extLst>
            <a:ext uri="{FF2B5EF4-FFF2-40B4-BE49-F238E27FC236}">
              <a16:creationId xmlns:a16="http://schemas.microsoft.com/office/drawing/2014/main" id="{FE527853-5968-4F2F-A744-8E4E7593959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00" name="Text Box 18">
          <a:extLst>
            <a:ext uri="{FF2B5EF4-FFF2-40B4-BE49-F238E27FC236}">
              <a16:creationId xmlns:a16="http://schemas.microsoft.com/office/drawing/2014/main" id="{8FFF181A-AC6D-49BF-87DE-D36068C0F05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01" name="Text Box 15">
          <a:extLst>
            <a:ext uri="{FF2B5EF4-FFF2-40B4-BE49-F238E27FC236}">
              <a16:creationId xmlns:a16="http://schemas.microsoft.com/office/drawing/2014/main" id="{4F4E893F-3075-49BE-9536-74E8946F628B}"/>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2" name="Text Box 16">
          <a:extLst>
            <a:ext uri="{FF2B5EF4-FFF2-40B4-BE49-F238E27FC236}">
              <a16:creationId xmlns:a16="http://schemas.microsoft.com/office/drawing/2014/main" id="{B3DB5574-D6D5-420C-BB45-D535488BB76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3" name="Text Box 17">
          <a:extLst>
            <a:ext uri="{FF2B5EF4-FFF2-40B4-BE49-F238E27FC236}">
              <a16:creationId xmlns:a16="http://schemas.microsoft.com/office/drawing/2014/main" id="{0459E5E0-53F5-47DC-B5E4-CC881B50D50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4" name="Text Box 18">
          <a:extLst>
            <a:ext uri="{FF2B5EF4-FFF2-40B4-BE49-F238E27FC236}">
              <a16:creationId xmlns:a16="http://schemas.microsoft.com/office/drawing/2014/main" id="{83CE088F-BA33-400B-8468-C12929B48B5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5" name="Text Box 19">
          <a:extLst>
            <a:ext uri="{FF2B5EF4-FFF2-40B4-BE49-F238E27FC236}">
              <a16:creationId xmlns:a16="http://schemas.microsoft.com/office/drawing/2014/main" id="{99C55179-D9B8-4E3E-8951-137167D8244A}"/>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6" name="Text Box 16">
          <a:extLst>
            <a:ext uri="{FF2B5EF4-FFF2-40B4-BE49-F238E27FC236}">
              <a16:creationId xmlns:a16="http://schemas.microsoft.com/office/drawing/2014/main" id="{9986E5A4-27FA-42FB-901A-D48CC719D6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7" name="Text Box 17">
          <a:extLst>
            <a:ext uri="{FF2B5EF4-FFF2-40B4-BE49-F238E27FC236}">
              <a16:creationId xmlns:a16="http://schemas.microsoft.com/office/drawing/2014/main" id="{51633729-1AAD-471D-8F98-D3E38D83DD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8" name="Text Box 18">
          <a:extLst>
            <a:ext uri="{FF2B5EF4-FFF2-40B4-BE49-F238E27FC236}">
              <a16:creationId xmlns:a16="http://schemas.microsoft.com/office/drawing/2014/main" id="{525FCFF4-23D3-4058-A668-0FE6AB0C334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9" name="Text Box 19">
          <a:extLst>
            <a:ext uri="{FF2B5EF4-FFF2-40B4-BE49-F238E27FC236}">
              <a16:creationId xmlns:a16="http://schemas.microsoft.com/office/drawing/2014/main" id="{D6622391-4558-4BAB-863A-3BB9FC43DC6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0" name="Text Box 16">
          <a:extLst>
            <a:ext uri="{FF2B5EF4-FFF2-40B4-BE49-F238E27FC236}">
              <a16:creationId xmlns:a16="http://schemas.microsoft.com/office/drawing/2014/main" id="{9E83C903-FA4B-4562-A9E6-7AFBAA835798}"/>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1" name="Text Box 17">
          <a:extLst>
            <a:ext uri="{FF2B5EF4-FFF2-40B4-BE49-F238E27FC236}">
              <a16:creationId xmlns:a16="http://schemas.microsoft.com/office/drawing/2014/main" id="{4B8D3610-40B8-44A4-84EA-7C67BA6C3E11}"/>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2" name="Text Box 18">
          <a:extLst>
            <a:ext uri="{FF2B5EF4-FFF2-40B4-BE49-F238E27FC236}">
              <a16:creationId xmlns:a16="http://schemas.microsoft.com/office/drawing/2014/main" id="{D25F026D-CFDC-455E-90FB-2E1F00B8D4D3}"/>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3" name="Text Box 19">
          <a:extLst>
            <a:ext uri="{FF2B5EF4-FFF2-40B4-BE49-F238E27FC236}">
              <a16:creationId xmlns:a16="http://schemas.microsoft.com/office/drawing/2014/main" id="{3DD4B968-3347-494C-BF26-7F1A06EA47ED}"/>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14" name="Text Box 15">
          <a:extLst>
            <a:ext uri="{FF2B5EF4-FFF2-40B4-BE49-F238E27FC236}">
              <a16:creationId xmlns:a16="http://schemas.microsoft.com/office/drawing/2014/main" id="{61AA25E4-EEFB-4CA6-87DF-BECF3DAE2874}"/>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5" name="Text Box 16">
          <a:extLst>
            <a:ext uri="{FF2B5EF4-FFF2-40B4-BE49-F238E27FC236}">
              <a16:creationId xmlns:a16="http://schemas.microsoft.com/office/drawing/2014/main" id="{4C8DF352-0F71-440C-A2B6-B25B5077974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6" name="Text Box 17">
          <a:extLst>
            <a:ext uri="{FF2B5EF4-FFF2-40B4-BE49-F238E27FC236}">
              <a16:creationId xmlns:a16="http://schemas.microsoft.com/office/drawing/2014/main" id="{71DE8630-E7C7-4FDE-9FDE-996727023D1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7" name="Text Box 18">
          <a:extLst>
            <a:ext uri="{FF2B5EF4-FFF2-40B4-BE49-F238E27FC236}">
              <a16:creationId xmlns:a16="http://schemas.microsoft.com/office/drawing/2014/main" id="{9179D5FE-FEB4-45D1-BDC3-24269344536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8" name="Text Box 19">
          <a:extLst>
            <a:ext uri="{FF2B5EF4-FFF2-40B4-BE49-F238E27FC236}">
              <a16:creationId xmlns:a16="http://schemas.microsoft.com/office/drawing/2014/main" id="{DE241918-4359-4D87-936F-954F1CF0437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19" name="Text Box 16">
          <a:extLst>
            <a:ext uri="{FF2B5EF4-FFF2-40B4-BE49-F238E27FC236}">
              <a16:creationId xmlns:a16="http://schemas.microsoft.com/office/drawing/2014/main" id="{0A1C8F7B-6B67-465D-964F-B7F78DDD5F7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20" name="Text Box 17">
          <a:extLst>
            <a:ext uri="{FF2B5EF4-FFF2-40B4-BE49-F238E27FC236}">
              <a16:creationId xmlns:a16="http://schemas.microsoft.com/office/drawing/2014/main" id="{840E3DA7-278C-4CE6-B8B0-367C6E0DD3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15875</xdr:rowOff>
    </xdr:from>
    <xdr:ext cx="95250" cy="171450"/>
    <xdr:sp macro="" textlink="">
      <xdr:nvSpPr>
        <xdr:cNvPr id="3121" name="Text Box 18">
          <a:extLst>
            <a:ext uri="{FF2B5EF4-FFF2-40B4-BE49-F238E27FC236}">
              <a16:creationId xmlns:a16="http://schemas.microsoft.com/office/drawing/2014/main" id="{AA24D30A-0988-4F22-B639-C863FD9B09F1}"/>
            </a:ext>
          </a:extLst>
        </xdr:cNvPr>
        <xdr:cNvSpPr txBox="1">
          <a:spLocks noChangeArrowheads="1"/>
        </xdr:cNvSpPr>
      </xdr:nvSpPr>
      <xdr:spPr bwMode="auto">
        <a:xfrm>
          <a:off x="14355762" y="38811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2" name="Text Box 16">
          <a:extLst>
            <a:ext uri="{FF2B5EF4-FFF2-40B4-BE49-F238E27FC236}">
              <a16:creationId xmlns:a16="http://schemas.microsoft.com/office/drawing/2014/main" id="{A2E7D681-9372-4947-8B4A-BD74ABF59EC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3" name="Text Box 17">
          <a:extLst>
            <a:ext uri="{FF2B5EF4-FFF2-40B4-BE49-F238E27FC236}">
              <a16:creationId xmlns:a16="http://schemas.microsoft.com/office/drawing/2014/main" id="{17058F9F-1EFE-4C76-8DBF-26B6A60F9E0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4" name="Text Box 18">
          <a:extLst>
            <a:ext uri="{FF2B5EF4-FFF2-40B4-BE49-F238E27FC236}">
              <a16:creationId xmlns:a16="http://schemas.microsoft.com/office/drawing/2014/main" id="{5FF26353-1E54-42CD-B309-4E9923F7799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5" name="Text Box 19">
          <a:extLst>
            <a:ext uri="{FF2B5EF4-FFF2-40B4-BE49-F238E27FC236}">
              <a16:creationId xmlns:a16="http://schemas.microsoft.com/office/drawing/2014/main" id="{33E64024-1D0E-4CC8-AE52-2461BDAC778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6" name="Text Box 16">
          <a:extLst>
            <a:ext uri="{FF2B5EF4-FFF2-40B4-BE49-F238E27FC236}">
              <a16:creationId xmlns:a16="http://schemas.microsoft.com/office/drawing/2014/main" id="{53341B20-11BC-4ED9-968C-E562AF26155B}"/>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27" name="Text Box 15">
          <a:extLst>
            <a:ext uri="{FF2B5EF4-FFF2-40B4-BE49-F238E27FC236}">
              <a16:creationId xmlns:a16="http://schemas.microsoft.com/office/drawing/2014/main" id="{5862A7C5-4A1C-4AB8-A07B-ED7EE2CA32D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128" name="Text Box 15">
          <a:extLst>
            <a:ext uri="{FF2B5EF4-FFF2-40B4-BE49-F238E27FC236}">
              <a16:creationId xmlns:a16="http://schemas.microsoft.com/office/drawing/2014/main" id="{CDB54CC8-EE89-4A25-8BC2-8688DFD32182}"/>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29" name="Text Box 15">
          <a:extLst>
            <a:ext uri="{FF2B5EF4-FFF2-40B4-BE49-F238E27FC236}">
              <a16:creationId xmlns:a16="http://schemas.microsoft.com/office/drawing/2014/main" id="{D4DF6E92-624B-4024-B89F-F1FEE4EAEA89}"/>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30" name="Text Box 15">
          <a:extLst>
            <a:ext uri="{FF2B5EF4-FFF2-40B4-BE49-F238E27FC236}">
              <a16:creationId xmlns:a16="http://schemas.microsoft.com/office/drawing/2014/main" id="{6C1940E2-F9BF-4CD8-A8F8-2106808E4A17}"/>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31" name="Text Box 15">
          <a:extLst>
            <a:ext uri="{FF2B5EF4-FFF2-40B4-BE49-F238E27FC236}">
              <a16:creationId xmlns:a16="http://schemas.microsoft.com/office/drawing/2014/main" id="{1AF51776-5378-4A3C-A235-03E1CE65759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32" name="Text Box 15">
          <a:extLst>
            <a:ext uri="{FF2B5EF4-FFF2-40B4-BE49-F238E27FC236}">
              <a16:creationId xmlns:a16="http://schemas.microsoft.com/office/drawing/2014/main" id="{D23AE1D3-D82B-4F33-8DC7-142F8749E09D}"/>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33" name="Text Box 15">
          <a:extLst>
            <a:ext uri="{FF2B5EF4-FFF2-40B4-BE49-F238E27FC236}">
              <a16:creationId xmlns:a16="http://schemas.microsoft.com/office/drawing/2014/main" id="{68CA6B72-7EEC-4758-8A32-C02D74B4A8DE}"/>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4" name="Text Box 16">
          <a:extLst>
            <a:ext uri="{FF2B5EF4-FFF2-40B4-BE49-F238E27FC236}">
              <a16:creationId xmlns:a16="http://schemas.microsoft.com/office/drawing/2014/main" id="{83B142FF-0C04-4AA8-A188-FFD9787052A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5" name="Text Box 17">
          <a:extLst>
            <a:ext uri="{FF2B5EF4-FFF2-40B4-BE49-F238E27FC236}">
              <a16:creationId xmlns:a16="http://schemas.microsoft.com/office/drawing/2014/main" id="{5B4DB249-7693-43B3-8BD0-1DE8E1AA808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6" name="Text Box 18">
          <a:extLst>
            <a:ext uri="{FF2B5EF4-FFF2-40B4-BE49-F238E27FC236}">
              <a16:creationId xmlns:a16="http://schemas.microsoft.com/office/drawing/2014/main" id="{98D1AE2D-B608-457D-9DF8-015B6058385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7" name="Text Box 19">
          <a:extLst>
            <a:ext uri="{FF2B5EF4-FFF2-40B4-BE49-F238E27FC236}">
              <a16:creationId xmlns:a16="http://schemas.microsoft.com/office/drawing/2014/main" id="{FA180DCB-D66F-48AC-A400-87AECD7C149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8" name="Text Box 16">
          <a:extLst>
            <a:ext uri="{FF2B5EF4-FFF2-40B4-BE49-F238E27FC236}">
              <a16:creationId xmlns:a16="http://schemas.microsoft.com/office/drawing/2014/main" id="{9BF66161-ABF6-4C26-9090-6C95C5A8BD89}"/>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9" name="Text Box 17">
          <a:extLst>
            <a:ext uri="{FF2B5EF4-FFF2-40B4-BE49-F238E27FC236}">
              <a16:creationId xmlns:a16="http://schemas.microsoft.com/office/drawing/2014/main" id="{C1A36741-85CF-483D-AB22-FC53E4D833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0" name="Text Box 18">
          <a:extLst>
            <a:ext uri="{FF2B5EF4-FFF2-40B4-BE49-F238E27FC236}">
              <a16:creationId xmlns:a16="http://schemas.microsoft.com/office/drawing/2014/main" id="{0774A938-1E73-45E9-8514-3FE2CD5CAA0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1" name="Text Box 19">
          <a:extLst>
            <a:ext uri="{FF2B5EF4-FFF2-40B4-BE49-F238E27FC236}">
              <a16:creationId xmlns:a16="http://schemas.microsoft.com/office/drawing/2014/main" id="{033533CA-A80A-48E0-8389-65D1EFA67B9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2" name="Text Box 16">
          <a:extLst>
            <a:ext uri="{FF2B5EF4-FFF2-40B4-BE49-F238E27FC236}">
              <a16:creationId xmlns:a16="http://schemas.microsoft.com/office/drawing/2014/main" id="{FFC5F760-8BF5-4FA6-995B-D355D96EDACF}"/>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3" name="Text Box 17">
          <a:extLst>
            <a:ext uri="{FF2B5EF4-FFF2-40B4-BE49-F238E27FC236}">
              <a16:creationId xmlns:a16="http://schemas.microsoft.com/office/drawing/2014/main" id="{BA41FA45-0869-44BE-88B7-65238E69436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4" name="Text Box 18">
          <a:extLst>
            <a:ext uri="{FF2B5EF4-FFF2-40B4-BE49-F238E27FC236}">
              <a16:creationId xmlns:a16="http://schemas.microsoft.com/office/drawing/2014/main" id="{642B6BB7-F42A-4097-9890-E179E2E28D0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5" name="Text Box 19">
          <a:extLst>
            <a:ext uri="{FF2B5EF4-FFF2-40B4-BE49-F238E27FC236}">
              <a16:creationId xmlns:a16="http://schemas.microsoft.com/office/drawing/2014/main" id="{B1F5F306-56F2-4CAC-9CCB-9FDCBBA0B02B}"/>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46" name="Text Box 15">
          <a:extLst>
            <a:ext uri="{FF2B5EF4-FFF2-40B4-BE49-F238E27FC236}">
              <a16:creationId xmlns:a16="http://schemas.microsoft.com/office/drawing/2014/main" id="{4DDB03E6-55BD-4B7E-8EFC-08912036D65C}"/>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7" name="Text Box 16">
          <a:extLst>
            <a:ext uri="{FF2B5EF4-FFF2-40B4-BE49-F238E27FC236}">
              <a16:creationId xmlns:a16="http://schemas.microsoft.com/office/drawing/2014/main" id="{046BAF69-C887-4336-BE59-09CB5B96CA5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8" name="Text Box 17">
          <a:extLst>
            <a:ext uri="{FF2B5EF4-FFF2-40B4-BE49-F238E27FC236}">
              <a16:creationId xmlns:a16="http://schemas.microsoft.com/office/drawing/2014/main" id="{901143A4-B98B-4D19-B1DF-9454569733F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9" name="Text Box 18">
          <a:extLst>
            <a:ext uri="{FF2B5EF4-FFF2-40B4-BE49-F238E27FC236}">
              <a16:creationId xmlns:a16="http://schemas.microsoft.com/office/drawing/2014/main" id="{099800CF-0E03-4849-990C-0D448D6FE3F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50" name="Text Box 19">
          <a:extLst>
            <a:ext uri="{FF2B5EF4-FFF2-40B4-BE49-F238E27FC236}">
              <a16:creationId xmlns:a16="http://schemas.microsoft.com/office/drawing/2014/main" id="{22E06D9B-A12C-4DDC-948C-E421EDE16A5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1" name="Text Box 16">
          <a:extLst>
            <a:ext uri="{FF2B5EF4-FFF2-40B4-BE49-F238E27FC236}">
              <a16:creationId xmlns:a16="http://schemas.microsoft.com/office/drawing/2014/main" id="{46F250B8-4D73-4C5D-8293-74812E5E420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2" name="Text Box 17">
          <a:extLst>
            <a:ext uri="{FF2B5EF4-FFF2-40B4-BE49-F238E27FC236}">
              <a16:creationId xmlns:a16="http://schemas.microsoft.com/office/drawing/2014/main" id="{9D419346-5B54-4E4A-BD52-AE9EB80B88F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3" name="Text Box 18">
          <a:extLst>
            <a:ext uri="{FF2B5EF4-FFF2-40B4-BE49-F238E27FC236}">
              <a16:creationId xmlns:a16="http://schemas.microsoft.com/office/drawing/2014/main" id="{80BAC78B-C0D6-4A19-9450-769B9B5437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4" name="Text Box 16">
          <a:extLst>
            <a:ext uri="{FF2B5EF4-FFF2-40B4-BE49-F238E27FC236}">
              <a16:creationId xmlns:a16="http://schemas.microsoft.com/office/drawing/2014/main" id="{050C537D-045D-4510-99E8-D5BC2DDCA09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5" name="Text Box 17">
          <a:extLst>
            <a:ext uri="{FF2B5EF4-FFF2-40B4-BE49-F238E27FC236}">
              <a16:creationId xmlns:a16="http://schemas.microsoft.com/office/drawing/2014/main" id="{12811E7E-B956-418D-A655-8AA229BE50D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6" name="Text Box 18">
          <a:extLst>
            <a:ext uri="{FF2B5EF4-FFF2-40B4-BE49-F238E27FC236}">
              <a16:creationId xmlns:a16="http://schemas.microsoft.com/office/drawing/2014/main" id="{3D2C7EF6-4190-4721-925A-17A02E8CC63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7" name="Text Box 19">
          <a:extLst>
            <a:ext uri="{FF2B5EF4-FFF2-40B4-BE49-F238E27FC236}">
              <a16:creationId xmlns:a16="http://schemas.microsoft.com/office/drawing/2014/main" id="{0357D027-BC9B-45C6-9418-A777F7F4575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8" name="Text Box 16">
          <a:extLst>
            <a:ext uri="{FF2B5EF4-FFF2-40B4-BE49-F238E27FC236}">
              <a16:creationId xmlns:a16="http://schemas.microsoft.com/office/drawing/2014/main" id="{33251E71-08D0-493F-86A8-2055C73844C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9" name="Text Box 17">
          <a:extLst>
            <a:ext uri="{FF2B5EF4-FFF2-40B4-BE49-F238E27FC236}">
              <a16:creationId xmlns:a16="http://schemas.microsoft.com/office/drawing/2014/main" id="{5E82339D-138E-4967-BD5F-826DAEB61A1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0" name="Text Box 18">
          <a:extLst>
            <a:ext uri="{FF2B5EF4-FFF2-40B4-BE49-F238E27FC236}">
              <a16:creationId xmlns:a16="http://schemas.microsoft.com/office/drawing/2014/main" id="{0E4D74A6-32F7-4B0C-A425-500DBCF2B6D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1" name="Text Box 19">
          <a:extLst>
            <a:ext uri="{FF2B5EF4-FFF2-40B4-BE49-F238E27FC236}">
              <a16:creationId xmlns:a16="http://schemas.microsoft.com/office/drawing/2014/main" id="{5E9F1E40-FB0C-493F-B9BB-EDDBF48276E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162" name="Text Box 15">
          <a:extLst>
            <a:ext uri="{FF2B5EF4-FFF2-40B4-BE49-F238E27FC236}">
              <a16:creationId xmlns:a16="http://schemas.microsoft.com/office/drawing/2014/main" id="{020402F3-DFF2-47B2-94DD-9BE4A7D39947}"/>
            </a:ext>
          </a:extLst>
        </xdr:cNvPr>
        <xdr:cNvSpPr txBox="1">
          <a:spLocks noChangeArrowheads="1"/>
        </xdr:cNvSpPr>
      </xdr:nvSpPr>
      <xdr:spPr bwMode="auto">
        <a:xfrm>
          <a:off x="4743450" y="39166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63" name="Text Box 15">
          <a:extLst>
            <a:ext uri="{FF2B5EF4-FFF2-40B4-BE49-F238E27FC236}">
              <a16:creationId xmlns:a16="http://schemas.microsoft.com/office/drawing/2014/main" id="{4111059A-4CF0-46EC-A64F-72834D895576}"/>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64" name="Text Box 15">
          <a:extLst>
            <a:ext uri="{FF2B5EF4-FFF2-40B4-BE49-F238E27FC236}">
              <a16:creationId xmlns:a16="http://schemas.microsoft.com/office/drawing/2014/main" id="{6C64E12A-8A09-43BE-8133-6D52F12E7026}"/>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65" name="Text Box 15">
          <a:extLst>
            <a:ext uri="{FF2B5EF4-FFF2-40B4-BE49-F238E27FC236}">
              <a16:creationId xmlns:a16="http://schemas.microsoft.com/office/drawing/2014/main" id="{0F01CFA7-2BEE-4077-98C0-4218392CD60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66" name="Text Box 15">
          <a:extLst>
            <a:ext uri="{FF2B5EF4-FFF2-40B4-BE49-F238E27FC236}">
              <a16:creationId xmlns:a16="http://schemas.microsoft.com/office/drawing/2014/main" id="{2C4C01FF-178E-4E11-AD4B-9AA8DED07839}"/>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3167" name="Text Box 15">
          <a:extLst>
            <a:ext uri="{FF2B5EF4-FFF2-40B4-BE49-F238E27FC236}">
              <a16:creationId xmlns:a16="http://schemas.microsoft.com/office/drawing/2014/main" id="{8E91F88B-E828-4B08-A72F-39C3B26AF148}"/>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8" name="Text Box 16">
          <a:extLst>
            <a:ext uri="{FF2B5EF4-FFF2-40B4-BE49-F238E27FC236}">
              <a16:creationId xmlns:a16="http://schemas.microsoft.com/office/drawing/2014/main" id="{A53E947B-636D-45F9-AD46-535CFE7E4A8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9" name="Text Box 17">
          <a:extLst>
            <a:ext uri="{FF2B5EF4-FFF2-40B4-BE49-F238E27FC236}">
              <a16:creationId xmlns:a16="http://schemas.microsoft.com/office/drawing/2014/main" id="{347242B6-18C3-4577-95D5-C4B1FCFA398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0" name="Text Box 18">
          <a:extLst>
            <a:ext uri="{FF2B5EF4-FFF2-40B4-BE49-F238E27FC236}">
              <a16:creationId xmlns:a16="http://schemas.microsoft.com/office/drawing/2014/main" id="{0717CF00-2322-4743-ABC8-724D3A97B17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1" name="Text Box 19">
          <a:extLst>
            <a:ext uri="{FF2B5EF4-FFF2-40B4-BE49-F238E27FC236}">
              <a16:creationId xmlns:a16="http://schemas.microsoft.com/office/drawing/2014/main" id="{386F2465-5600-48ED-9255-42A83C3BD19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2" name="Text Box 16">
          <a:extLst>
            <a:ext uri="{FF2B5EF4-FFF2-40B4-BE49-F238E27FC236}">
              <a16:creationId xmlns:a16="http://schemas.microsoft.com/office/drawing/2014/main" id="{F2D6DC79-10CB-42AD-95B0-60B729224074}"/>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3" name="Text Box 17">
          <a:extLst>
            <a:ext uri="{FF2B5EF4-FFF2-40B4-BE49-F238E27FC236}">
              <a16:creationId xmlns:a16="http://schemas.microsoft.com/office/drawing/2014/main" id="{F16CBB8B-E8FF-4F8B-A604-0CE25280DEF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4" name="Text Box 18">
          <a:extLst>
            <a:ext uri="{FF2B5EF4-FFF2-40B4-BE49-F238E27FC236}">
              <a16:creationId xmlns:a16="http://schemas.microsoft.com/office/drawing/2014/main" id="{A7455805-4C57-489C-B14A-E37A774A757E}"/>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5" name="Text Box 19">
          <a:extLst>
            <a:ext uri="{FF2B5EF4-FFF2-40B4-BE49-F238E27FC236}">
              <a16:creationId xmlns:a16="http://schemas.microsoft.com/office/drawing/2014/main" id="{E110FE4A-DDBC-4F6A-B6CB-47739F7B01A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6" name="Text Box 16">
          <a:extLst>
            <a:ext uri="{FF2B5EF4-FFF2-40B4-BE49-F238E27FC236}">
              <a16:creationId xmlns:a16="http://schemas.microsoft.com/office/drawing/2014/main" id="{39024FF2-88FE-4E4C-A92B-7BA5344FE054}"/>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7" name="Text Box 17">
          <a:extLst>
            <a:ext uri="{FF2B5EF4-FFF2-40B4-BE49-F238E27FC236}">
              <a16:creationId xmlns:a16="http://schemas.microsoft.com/office/drawing/2014/main" id="{CEEA560E-275C-4DF8-B6EE-8512A04C8C07}"/>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8" name="Text Box 18">
          <a:extLst>
            <a:ext uri="{FF2B5EF4-FFF2-40B4-BE49-F238E27FC236}">
              <a16:creationId xmlns:a16="http://schemas.microsoft.com/office/drawing/2014/main" id="{B0FF52B3-D674-4BA3-9C8D-05E1A45B54E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9" name="Text Box 19">
          <a:extLst>
            <a:ext uri="{FF2B5EF4-FFF2-40B4-BE49-F238E27FC236}">
              <a16:creationId xmlns:a16="http://schemas.microsoft.com/office/drawing/2014/main" id="{C27F9428-2AE4-43D7-BB2E-0BD82A5060D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80" name="Text Box 15">
          <a:extLst>
            <a:ext uri="{FF2B5EF4-FFF2-40B4-BE49-F238E27FC236}">
              <a16:creationId xmlns:a16="http://schemas.microsoft.com/office/drawing/2014/main" id="{DF986AB8-8061-491E-8981-36A54C198C76}"/>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1" name="Text Box 16">
          <a:extLst>
            <a:ext uri="{FF2B5EF4-FFF2-40B4-BE49-F238E27FC236}">
              <a16:creationId xmlns:a16="http://schemas.microsoft.com/office/drawing/2014/main" id="{1753A401-AEC0-4323-A188-C4D29CE2EFD6}"/>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2" name="Text Box 17">
          <a:extLst>
            <a:ext uri="{FF2B5EF4-FFF2-40B4-BE49-F238E27FC236}">
              <a16:creationId xmlns:a16="http://schemas.microsoft.com/office/drawing/2014/main" id="{66BCD656-A32B-4DF1-8AA1-40FCACFFB8B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3" name="Text Box 18">
          <a:extLst>
            <a:ext uri="{FF2B5EF4-FFF2-40B4-BE49-F238E27FC236}">
              <a16:creationId xmlns:a16="http://schemas.microsoft.com/office/drawing/2014/main" id="{DE2E2F77-56E4-42BE-974A-79719D990EB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4" name="Text Box 19">
          <a:extLst>
            <a:ext uri="{FF2B5EF4-FFF2-40B4-BE49-F238E27FC236}">
              <a16:creationId xmlns:a16="http://schemas.microsoft.com/office/drawing/2014/main" id="{1A965486-5ED4-437F-BA39-0664789919D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92</xdr:row>
      <xdr:rowOff>504825</xdr:rowOff>
    </xdr:from>
    <xdr:ext cx="95250" cy="442269"/>
    <xdr:sp macro="" textlink="">
      <xdr:nvSpPr>
        <xdr:cNvPr id="3185" name="Text Box 15">
          <a:extLst>
            <a:ext uri="{FF2B5EF4-FFF2-40B4-BE49-F238E27FC236}">
              <a16:creationId xmlns:a16="http://schemas.microsoft.com/office/drawing/2014/main" id="{474C6ACE-4251-4EC2-96E8-EF0726E366AD}"/>
            </a:ext>
          </a:extLst>
        </xdr:cNvPr>
        <xdr:cNvSpPr txBox="1">
          <a:spLocks noChangeArrowheads="1"/>
        </xdr:cNvSpPr>
      </xdr:nvSpPr>
      <xdr:spPr bwMode="auto">
        <a:xfrm>
          <a:off x="14363700" y="39909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6" name="Text Box 16">
          <a:extLst>
            <a:ext uri="{FF2B5EF4-FFF2-40B4-BE49-F238E27FC236}">
              <a16:creationId xmlns:a16="http://schemas.microsoft.com/office/drawing/2014/main" id="{CC40FF0C-DB47-4184-AF53-EE44D4BA4F5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7" name="Text Box 17">
          <a:extLst>
            <a:ext uri="{FF2B5EF4-FFF2-40B4-BE49-F238E27FC236}">
              <a16:creationId xmlns:a16="http://schemas.microsoft.com/office/drawing/2014/main" id="{2944BC45-8A60-463D-B5CA-C63191552FC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8" name="Text Box 18">
          <a:extLst>
            <a:ext uri="{FF2B5EF4-FFF2-40B4-BE49-F238E27FC236}">
              <a16:creationId xmlns:a16="http://schemas.microsoft.com/office/drawing/2014/main" id="{2645DF99-AA34-4386-85EE-210738C6383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89" name="Text Box 16">
          <a:extLst>
            <a:ext uri="{FF2B5EF4-FFF2-40B4-BE49-F238E27FC236}">
              <a16:creationId xmlns:a16="http://schemas.microsoft.com/office/drawing/2014/main" id="{04EFF157-F44F-4725-92D1-2288C839B1A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0" name="Text Box 17">
          <a:extLst>
            <a:ext uri="{FF2B5EF4-FFF2-40B4-BE49-F238E27FC236}">
              <a16:creationId xmlns:a16="http://schemas.microsoft.com/office/drawing/2014/main" id="{D0CD8C09-00B2-46CD-A52F-06284C08927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1" name="Text Box 18">
          <a:extLst>
            <a:ext uri="{FF2B5EF4-FFF2-40B4-BE49-F238E27FC236}">
              <a16:creationId xmlns:a16="http://schemas.microsoft.com/office/drawing/2014/main" id="{285A4240-ED11-48D7-8274-0038D5C782B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2" name="Text Box 19">
          <a:extLst>
            <a:ext uri="{FF2B5EF4-FFF2-40B4-BE49-F238E27FC236}">
              <a16:creationId xmlns:a16="http://schemas.microsoft.com/office/drawing/2014/main" id="{509FE814-8819-49E5-B1FB-892A37CBE5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3" name="Text Box 16">
          <a:extLst>
            <a:ext uri="{FF2B5EF4-FFF2-40B4-BE49-F238E27FC236}">
              <a16:creationId xmlns:a16="http://schemas.microsoft.com/office/drawing/2014/main" id="{0507372D-E046-4FDE-A3CC-C1A6866797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4" name="Text Box 17">
          <a:extLst>
            <a:ext uri="{FF2B5EF4-FFF2-40B4-BE49-F238E27FC236}">
              <a16:creationId xmlns:a16="http://schemas.microsoft.com/office/drawing/2014/main" id="{F7190FC5-4DC4-4CA8-8C4F-63485B5855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5" name="Text Box 18">
          <a:extLst>
            <a:ext uri="{FF2B5EF4-FFF2-40B4-BE49-F238E27FC236}">
              <a16:creationId xmlns:a16="http://schemas.microsoft.com/office/drawing/2014/main" id="{BF4F0B2F-FF7B-4EEF-A4EB-B5AF2B02972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196" name="Text Box 15">
          <a:extLst>
            <a:ext uri="{FF2B5EF4-FFF2-40B4-BE49-F238E27FC236}">
              <a16:creationId xmlns:a16="http://schemas.microsoft.com/office/drawing/2014/main" id="{3040DA8A-63CC-4415-A229-57ECA1D9DD1C}"/>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7" name="Text Box 16">
          <a:extLst>
            <a:ext uri="{FF2B5EF4-FFF2-40B4-BE49-F238E27FC236}">
              <a16:creationId xmlns:a16="http://schemas.microsoft.com/office/drawing/2014/main" id="{6A474408-30BA-41E6-9A5F-6B17A848230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8" name="Text Box 17">
          <a:extLst>
            <a:ext uri="{FF2B5EF4-FFF2-40B4-BE49-F238E27FC236}">
              <a16:creationId xmlns:a16="http://schemas.microsoft.com/office/drawing/2014/main" id="{5ACBAD57-347C-48CC-BD09-E92460A28E9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9" name="Text Box 18">
          <a:extLst>
            <a:ext uri="{FF2B5EF4-FFF2-40B4-BE49-F238E27FC236}">
              <a16:creationId xmlns:a16="http://schemas.microsoft.com/office/drawing/2014/main" id="{B3C9D9E9-3161-4577-80F8-9D279A77D50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00" name="Text Box 19">
          <a:extLst>
            <a:ext uri="{FF2B5EF4-FFF2-40B4-BE49-F238E27FC236}">
              <a16:creationId xmlns:a16="http://schemas.microsoft.com/office/drawing/2014/main" id="{C7E36D48-106A-44EA-AC1F-2D98A105CC6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1" name="Text Box 16">
          <a:extLst>
            <a:ext uri="{FF2B5EF4-FFF2-40B4-BE49-F238E27FC236}">
              <a16:creationId xmlns:a16="http://schemas.microsoft.com/office/drawing/2014/main" id="{C5C8DC2F-DA02-4AF0-8B9D-FF567F281FD5}"/>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2" name="Text Box 17">
          <a:extLst>
            <a:ext uri="{FF2B5EF4-FFF2-40B4-BE49-F238E27FC236}">
              <a16:creationId xmlns:a16="http://schemas.microsoft.com/office/drawing/2014/main" id="{FBAAABEC-1400-49E1-A811-17F0916FE0A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3" name="Text Box 18">
          <a:extLst>
            <a:ext uri="{FF2B5EF4-FFF2-40B4-BE49-F238E27FC236}">
              <a16:creationId xmlns:a16="http://schemas.microsoft.com/office/drawing/2014/main" id="{A191CAD6-8F51-442A-A7C9-12585D728B1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4" name="Text Box 19">
          <a:extLst>
            <a:ext uri="{FF2B5EF4-FFF2-40B4-BE49-F238E27FC236}">
              <a16:creationId xmlns:a16="http://schemas.microsoft.com/office/drawing/2014/main" id="{008A1F64-8CE0-4080-8120-14FB89578A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5" name="Text Box 16">
          <a:extLst>
            <a:ext uri="{FF2B5EF4-FFF2-40B4-BE49-F238E27FC236}">
              <a16:creationId xmlns:a16="http://schemas.microsoft.com/office/drawing/2014/main" id="{FC2C986B-30DC-45EA-A264-0334A508B7A1}"/>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6" name="Text Box 17">
          <a:extLst>
            <a:ext uri="{FF2B5EF4-FFF2-40B4-BE49-F238E27FC236}">
              <a16:creationId xmlns:a16="http://schemas.microsoft.com/office/drawing/2014/main" id="{CFC57EB6-3049-47A7-A060-D878F896B4E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7" name="Text Box 18">
          <a:extLst>
            <a:ext uri="{FF2B5EF4-FFF2-40B4-BE49-F238E27FC236}">
              <a16:creationId xmlns:a16="http://schemas.microsoft.com/office/drawing/2014/main" id="{5ACC739A-F447-4457-A7CE-0424AB49168D}"/>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8" name="Text Box 19">
          <a:extLst>
            <a:ext uri="{FF2B5EF4-FFF2-40B4-BE49-F238E27FC236}">
              <a16:creationId xmlns:a16="http://schemas.microsoft.com/office/drawing/2014/main" id="{EFA928B5-8523-48E6-BA9F-DE0E0574188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09" name="Text Box 15">
          <a:extLst>
            <a:ext uri="{FF2B5EF4-FFF2-40B4-BE49-F238E27FC236}">
              <a16:creationId xmlns:a16="http://schemas.microsoft.com/office/drawing/2014/main" id="{F0E51607-C27B-4E40-873C-5F1E77F520B1}"/>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0" name="Text Box 16">
          <a:extLst>
            <a:ext uri="{FF2B5EF4-FFF2-40B4-BE49-F238E27FC236}">
              <a16:creationId xmlns:a16="http://schemas.microsoft.com/office/drawing/2014/main" id="{9C3115D9-CCC7-4F53-B4B6-9AD97E0496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1" name="Text Box 17">
          <a:extLst>
            <a:ext uri="{FF2B5EF4-FFF2-40B4-BE49-F238E27FC236}">
              <a16:creationId xmlns:a16="http://schemas.microsoft.com/office/drawing/2014/main" id="{40464595-6185-4551-BEDC-F5E535EBF82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2" name="Text Box 18">
          <a:extLst>
            <a:ext uri="{FF2B5EF4-FFF2-40B4-BE49-F238E27FC236}">
              <a16:creationId xmlns:a16="http://schemas.microsoft.com/office/drawing/2014/main" id="{4248BD12-7E26-496D-9023-5FE1CDFFCF2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3" name="Text Box 19">
          <a:extLst>
            <a:ext uri="{FF2B5EF4-FFF2-40B4-BE49-F238E27FC236}">
              <a16:creationId xmlns:a16="http://schemas.microsoft.com/office/drawing/2014/main" id="{A32740B3-A7C8-4065-8941-762197914D7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4" name="Text Box 16">
          <a:extLst>
            <a:ext uri="{FF2B5EF4-FFF2-40B4-BE49-F238E27FC236}">
              <a16:creationId xmlns:a16="http://schemas.microsoft.com/office/drawing/2014/main" id="{B1FFAF3F-AE92-4FE2-A7A5-A86E25D3292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5" name="Text Box 17">
          <a:extLst>
            <a:ext uri="{FF2B5EF4-FFF2-40B4-BE49-F238E27FC236}">
              <a16:creationId xmlns:a16="http://schemas.microsoft.com/office/drawing/2014/main" id="{3A8E00DA-342B-485A-8911-FCDA0195D258}"/>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15875</xdr:rowOff>
    </xdr:from>
    <xdr:ext cx="95250" cy="171450"/>
    <xdr:sp macro="" textlink="">
      <xdr:nvSpPr>
        <xdr:cNvPr id="3216" name="Text Box 18">
          <a:extLst>
            <a:ext uri="{FF2B5EF4-FFF2-40B4-BE49-F238E27FC236}">
              <a16:creationId xmlns:a16="http://schemas.microsoft.com/office/drawing/2014/main" id="{AF2D8293-2868-49BA-9EE2-584E42CD3019}"/>
            </a:ext>
          </a:extLst>
        </xdr:cNvPr>
        <xdr:cNvSpPr txBox="1">
          <a:spLocks noChangeArrowheads="1"/>
        </xdr:cNvSpPr>
      </xdr:nvSpPr>
      <xdr:spPr bwMode="auto">
        <a:xfrm>
          <a:off x="14355762" y="41040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7" name="Text Box 16">
          <a:extLst>
            <a:ext uri="{FF2B5EF4-FFF2-40B4-BE49-F238E27FC236}">
              <a16:creationId xmlns:a16="http://schemas.microsoft.com/office/drawing/2014/main" id="{4D5EC5C1-D303-410A-B598-3266E1C2922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8" name="Text Box 17">
          <a:extLst>
            <a:ext uri="{FF2B5EF4-FFF2-40B4-BE49-F238E27FC236}">
              <a16:creationId xmlns:a16="http://schemas.microsoft.com/office/drawing/2014/main" id="{6C795ACA-79CB-48BF-B6BB-AD5850AC58C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9" name="Text Box 18">
          <a:extLst>
            <a:ext uri="{FF2B5EF4-FFF2-40B4-BE49-F238E27FC236}">
              <a16:creationId xmlns:a16="http://schemas.microsoft.com/office/drawing/2014/main" id="{1CE661F7-4340-467B-96BB-2E3750ED8BF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0" name="Text Box 19">
          <a:extLst>
            <a:ext uri="{FF2B5EF4-FFF2-40B4-BE49-F238E27FC236}">
              <a16:creationId xmlns:a16="http://schemas.microsoft.com/office/drawing/2014/main" id="{92CD9F54-B206-46C6-8306-30E1B43175F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1" name="Text Box 16">
          <a:extLst>
            <a:ext uri="{FF2B5EF4-FFF2-40B4-BE49-F238E27FC236}">
              <a16:creationId xmlns:a16="http://schemas.microsoft.com/office/drawing/2014/main" id="{6976C3D1-C072-4B0B-9CB0-62CD4AF0824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2" name="Text Box 15">
          <a:extLst>
            <a:ext uri="{FF2B5EF4-FFF2-40B4-BE49-F238E27FC236}">
              <a16:creationId xmlns:a16="http://schemas.microsoft.com/office/drawing/2014/main" id="{DB48EFB6-8AD5-4375-8666-B233CAFA5C58}"/>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223" name="Text Box 15">
          <a:extLst>
            <a:ext uri="{FF2B5EF4-FFF2-40B4-BE49-F238E27FC236}">
              <a16:creationId xmlns:a16="http://schemas.microsoft.com/office/drawing/2014/main" id="{01851F2E-D5FA-454E-AE0B-4F8E9AF2C288}"/>
            </a:ext>
          </a:extLst>
        </xdr:cNvPr>
        <xdr:cNvSpPr txBox="1">
          <a:spLocks noChangeArrowheads="1"/>
        </xdr:cNvSpPr>
      </xdr:nvSpPr>
      <xdr:spPr bwMode="auto">
        <a:xfrm>
          <a:off x="4743450" y="41395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24" name="Text Box 15">
          <a:extLst>
            <a:ext uri="{FF2B5EF4-FFF2-40B4-BE49-F238E27FC236}">
              <a16:creationId xmlns:a16="http://schemas.microsoft.com/office/drawing/2014/main" id="{6741F242-5EE6-49A1-9985-E63B434E0219}"/>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25" name="Text Box 15">
          <a:extLst>
            <a:ext uri="{FF2B5EF4-FFF2-40B4-BE49-F238E27FC236}">
              <a16:creationId xmlns:a16="http://schemas.microsoft.com/office/drawing/2014/main" id="{52C8C1F3-D58B-4394-966E-5522CF6EE6E3}"/>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26" name="Text Box 15">
          <a:extLst>
            <a:ext uri="{FF2B5EF4-FFF2-40B4-BE49-F238E27FC236}">
              <a16:creationId xmlns:a16="http://schemas.microsoft.com/office/drawing/2014/main" id="{1EFEE5AB-FAAE-458F-8803-A2B13BC1704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27" name="Text Box 15">
          <a:extLst>
            <a:ext uri="{FF2B5EF4-FFF2-40B4-BE49-F238E27FC236}">
              <a16:creationId xmlns:a16="http://schemas.microsoft.com/office/drawing/2014/main" id="{80F98C45-AEE9-48BA-86D9-59BB077E0C3B}"/>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8" name="Text Box 15">
          <a:extLst>
            <a:ext uri="{FF2B5EF4-FFF2-40B4-BE49-F238E27FC236}">
              <a16:creationId xmlns:a16="http://schemas.microsoft.com/office/drawing/2014/main" id="{9FF12304-FCE9-4174-AF56-91911C33A849}"/>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29" name="Text Box 16">
          <a:extLst>
            <a:ext uri="{FF2B5EF4-FFF2-40B4-BE49-F238E27FC236}">
              <a16:creationId xmlns:a16="http://schemas.microsoft.com/office/drawing/2014/main" id="{B2EE63E9-71DE-4184-885B-2CC52E4C0D9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0" name="Text Box 17">
          <a:extLst>
            <a:ext uri="{FF2B5EF4-FFF2-40B4-BE49-F238E27FC236}">
              <a16:creationId xmlns:a16="http://schemas.microsoft.com/office/drawing/2014/main" id="{613681DD-87BE-4C42-BB82-35DE839C26F9}"/>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1" name="Text Box 18">
          <a:extLst>
            <a:ext uri="{FF2B5EF4-FFF2-40B4-BE49-F238E27FC236}">
              <a16:creationId xmlns:a16="http://schemas.microsoft.com/office/drawing/2014/main" id="{BA7D2176-9A0B-4F10-BEAA-2DA2420E023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2" name="Text Box 19">
          <a:extLst>
            <a:ext uri="{FF2B5EF4-FFF2-40B4-BE49-F238E27FC236}">
              <a16:creationId xmlns:a16="http://schemas.microsoft.com/office/drawing/2014/main" id="{F7D07049-8BD6-47F3-977C-565AC5E9280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3" name="Text Box 16">
          <a:extLst>
            <a:ext uri="{FF2B5EF4-FFF2-40B4-BE49-F238E27FC236}">
              <a16:creationId xmlns:a16="http://schemas.microsoft.com/office/drawing/2014/main" id="{BC21AABA-1F26-4F4C-B061-3B98E9F6897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4" name="Text Box 17">
          <a:extLst>
            <a:ext uri="{FF2B5EF4-FFF2-40B4-BE49-F238E27FC236}">
              <a16:creationId xmlns:a16="http://schemas.microsoft.com/office/drawing/2014/main" id="{2063DDB2-D414-4914-93EE-E64D522A549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5" name="Text Box 18">
          <a:extLst>
            <a:ext uri="{FF2B5EF4-FFF2-40B4-BE49-F238E27FC236}">
              <a16:creationId xmlns:a16="http://schemas.microsoft.com/office/drawing/2014/main" id="{D0035E9F-9AE7-4780-A069-924241DF036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6" name="Text Box 19">
          <a:extLst>
            <a:ext uri="{FF2B5EF4-FFF2-40B4-BE49-F238E27FC236}">
              <a16:creationId xmlns:a16="http://schemas.microsoft.com/office/drawing/2014/main" id="{DE51035A-395F-481A-9814-F1A007C27E8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7" name="Text Box 16">
          <a:extLst>
            <a:ext uri="{FF2B5EF4-FFF2-40B4-BE49-F238E27FC236}">
              <a16:creationId xmlns:a16="http://schemas.microsoft.com/office/drawing/2014/main" id="{04F98C17-D2C4-4B5B-AA4C-49D9E5AC17C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8" name="Text Box 17">
          <a:extLst>
            <a:ext uri="{FF2B5EF4-FFF2-40B4-BE49-F238E27FC236}">
              <a16:creationId xmlns:a16="http://schemas.microsoft.com/office/drawing/2014/main" id="{FC1DD8C2-551E-412E-B5ED-E6E69F440344}"/>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9" name="Text Box 18">
          <a:extLst>
            <a:ext uri="{FF2B5EF4-FFF2-40B4-BE49-F238E27FC236}">
              <a16:creationId xmlns:a16="http://schemas.microsoft.com/office/drawing/2014/main" id="{D5AE4504-B0E4-4275-997C-D919EEEBFE7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40" name="Text Box 19">
          <a:extLst>
            <a:ext uri="{FF2B5EF4-FFF2-40B4-BE49-F238E27FC236}">
              <a16:creationId xmlns:a16="http://schemas.microsoft.com/office/drawing/2014/main" id="{92EB5C38-6142-489D-826C-4A1C345C8E7F}"/>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41" name="Text Box 15">
          <a:extLst>
            <a:ext uri="{FF2B5EF4-FFF2-40B4-BE49-F238E27FC236}">
              <a16:creationId xmlns:a16="http://schemas.microsoft.com/office/drawing/2014/main" id="{56AC21C0-1A52-4C85-BE9F-FA5A0355623E}"/>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2" name="Text Box 16">
          <a:extLst>
            <a:ext uri="{FF2B5EF4-FFF2-40B4-BE49-F238E27FC236}">
              <a16:creationId xmlns:a16="http://schemas.microsoft.com/office/drawing/2014/main" id="{447A86B5-2871-49FE-A729-5BCD5D5417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3" name="Text Box 17">
          <a:extLst>
            <a:ext uri="{FF2B5EF4-FFF2-40B4-BE49-F238E27FC236}">
              <a16:creationId xmlns:a16="http://schemas.microsoft.com/office/drawing/2014/main" id="{69A1F14A-A648-4802-81FA-7AE537E9D6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4" name="Text Box 18">
          <a:extLst>
            <a:ext uri="{FF2B5EF4-FFF2-40B4-BE49-F238E27FC236}">
              <a16:creationId xmlns:a16="http://schemas.microsoft.com/office/drawing/2014/main" id="{7157CDBC-0649-415E-B2E2-D600936F521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5" name="Text Box 19">
          <a:extLst>
            <a:ext uri="{FF2B5EF4-FFF2-40B4-BE49-F238E27FC236}">
              <a16:creationId xmlns:a16="http://schemas.microsoft.com/office/drawing/2014/main" id="{B0DD86B2-BE5D-467E-B059-50A2E8B28ED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6" name="Text Box 16">
          <a:extLst>
            <a:ext uri="{FF2B5EF4-FFF2-40B4-BE49-F238E27FC236}">
              <a16:creationId xmlns:a16="http://schemas.microsoft.com/office/drawing/2014/main" id="{FB053AB9-9841-4133-8FE8-89030B6E6EA2}"/>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7" name="Text Box 17">
          <a:extLst>
            <a:ext uri="{FF2B5EF4-FFF2-40B4-BE49-F238E27FC236}">
              <a16:creationId xmlns:a16="http://schemas.microsoft.com/office/drawing/2014/main" id="{0AD3A44B-0981-4CCC-9EB1-C9C32637A87B}"/>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8" name="Text Box 18">
          <a:extLst>
            <a:ext uri="{FF2B5EF4-FFF2-40B4-BE49-F238E27FC236}">
              <a16:creationId xmlns:a16="http://schemas.microsoft.com/office/drawing/2014/main" id="{3EDE5502-174F-41BE-9238-BC8CF83401B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49" name="Text Box 16">
          <a:extLst>
            <a:ext uri="{FF2B5EF4-FFF2-40B4-BE49-F238E27FC236}">
              <a16:creationId xmlns:a16="http://schemas.microsoft.com/office/drawing/2014/main" id="{C4FE75B8-BA88-4439-A7AB-A248BC9C8E8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0" name="Text Box 17">
          <a:extLst>
            <a:ext uri="{FF2B5EF4-FFF2-40B4-BE49-F238E27FC236}">
              <a16:creationId xmlns:a16="http://schemas.microsoft.com/office/drawing/2014/main" id="{E387B4FF-343B-4307-BD69-F5391AAEDFC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1" name="Text Box 18">
          <a:extLst>
            <a:ext uri="{FF2B5EF4-FFF2-40B4-BE49-F238E27FC236}">
              <a16:creationId xmlns:a16="http://schemas.microsoft.com/office/drawing/2014/main" id="{FB67180E-CD0D-450D-A312-08D74C37D4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2" name="Text Box 19">
          <a:extLst>
            <a:ext uri="{FF2B5EF4-FFF2-40B4-BE49-F238E27FC236}">
              <a16:creationId xmlns:a16="http://schemas.microsoft.com/office/drawing/2014/main" id="{100DD900-AC2E-4D39-A778-60A502911187}"/>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3" name="Text Box 16">
          <a:extLst>
            <a:ext uri="{FF2B5EF4-FFF2-40B4-BE49-F238E27FC236}">
              <a16:creationId xmlns:a16="http://schemas.microsoft.com/office/drawing/2014/main" id="{A622D277-C62F-430A-AED8-29642D62EB6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4" name="Text Box 17">
          <a:extLst>
            <a:ext uri="{FF2B5EF4-FFF2-40B4-BE49-F238E27FC236}">
              <a16:creationId xmlns:a16="http://schemas.microsoft.com/office/drawing/2014/main" id="{CA52D3B9-1119-4597-A92C-389F956C5999}"/>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5" name="Text Box 18">
          <a:extLst>
            <a:ext uri="{FF2B5EF4-FFF2-40B4-BE49-F238E27FC236}">
              <a16:creationId xmlns:a16="http://schemas.microsoft.com/office/drawing/2014/main" id="{2E5F361C-A37D-40A2-B94E-FEB09400201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6" name="Text Box 19">
          <a:extLst>
            <a:ext uri="{FF2B5EF4-FFF2-40B4-BE49-F238E27FC236}">
              <a16:creationId xmlns:a16="http://schemas.microsoft.com/office/drawing/2014/main" id="{4FA1BFEF-1C16-482D-B4CD-FE767122F54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257" name="Text Box 15">
          <a:extLst>
            <a:ext uri="{FF2B5EF4-FFF2-40B4-BE49-F238E27FC236}">
              <a16:creationId xmlns:a16="http://schemas.microsoft.com/office/drawing/2014/main" id="{F72F45B9-2A01-416E-9444-3070AB14D0EB}"/>
            </a:ext>
          </a:extLst>
        </xdr:cNvPr>
        <xdr:cNvSpPr txBox="1">
          <a:spLocks noChangeArrowheads="1"/>
        </xdr:cNvSpPr>
      </xdr:nvSpPr>
      <xdr:spPr bwMode="auto">
        <a:xfrm>
          <a:off x="4743450" y="41395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58" name="Text Box 15">
          <a:extLst>
            <a:ext uri="{FF2B5EF4-FFF2-40B4-BE49-F238E27FC236}">
              <a16:creationId xmlns:a16="http://schemas.microsoft.com/office/drawing/2014/main" id="{05C8AEBD-F2B1-46A6-B662-3D44AD667338}"/>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59" name="Text Box 15">
          <a:extLst>
            <a:ext uri="{FF2B5EF4-FFF2-40B4-BE49-F238E27FC236}">
              <a16:creationId xmlns:a16="http://schemas.microsoft.com/office/drawing/2014/main" id="{402A459B-4909-45DA-AD58-CB15EBAD269A}"/>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60" name="Text Box 15">
          <a:extLst>
            <a:ext uri="{FF2B5EF4-FFF2-40B4-BE49-F238E27FC236}">
              <a16:creationId xmlns:a16="http://schemas.microsoft.com/office/drawing/2014/main" id="{3136B6A2-EA2B-4B50-A6ED-DFB2F752DAB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61" name="Text Box 15">
          <a:extLst>
            <a:ext uri="{FF2B5EF4-FFF2-40B4-BE49-F238E27FC236}">
              <a16:creationId xmlns:a16="http://schemas.microsoft.com/office/drawing/2014/main" id="{A8B8A4EB-3A6C-41CB-A219-EA13CC878B4A}"/>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213632"/>
    <xdr:sp macro="" textlink="">
      <xdr:nvSpPr>
        <xdr:cNvPr id="3262" name="Text Box 15">
          <a:extLst>
            <a:ext uri="{FF2B5EF4-FFF2-40B4-BE49-F238E27FC236}">
              <a16:creationId xmlns:a16="http://schemas.microsoft.com/office/drawing/2014/main" id="{E052EE9E-82C7-43C5-AFC3-22425A1671DF}"/>
            </a:ext>
          </a:extLst>
        </xdr:cNvPr>
        <xdr:cNvSpPr txBox="1">
          <a:spLocks noChangeArrowheads="1"/>
        </xdr:cNvSpPr>
      </xdr:nvSpPr>
      <xdr:spPr bwMode="auto">
        <a:xfrm>
          <a:off x="1436370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3" name="Text Box 16">
          <a:extLst>
            <a:ext uri="{FF2B5EF4-FFF2-40B4-BE49-F238E27FC236}">
              <a16:creationId xmlns:a16="http://schemas.microsoft.com/office/drawing/2014/main" id="{1149569E-247C-4A47-BEFB-CDC7BBD52A26}"/>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4" name="Text Box 17">
          <a:extLst>
            <a:ext uri="{FF2B5EF4-FFF2-40B4-BE49-F238E27FC236}">
              <a16:creationId xmlns:a16="http://schemas.microsoft.com/office/drawing/2014/main" id="{38BDE073-B1A5-41DF-89A2-42A95E1CA5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5" name="Text Box 18">
          <a:extLst>
            <a:ext uri="{FF2B5EF4-FFF2-40B4-BE49-F238E27FC236}">
              <a16:creationId xmlns:a16="http://schemas.microsoft.com/office/drawing/2014/main" id="{56B2F53C-A831-47CD-9A48-AD47394A085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6" name="Text Box 19">
          <a:extLst>
            <a:ext uri="{FF2B5EF4-FFF2-40B4-BE49-F238E27FC236}">
              <a16:creationId xmlns:a16="http://schemas.microsoft.com/office/drawing/2014/main" id="{A77CC3F2-EC53-4BE6-942C-65520ECCCA3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7" name="Text Box 16">
          <a:extLst>
            <a:ext uri="{FF2B5EF4-FFF2-40B4-BE49-F238E27FC236}">
              <a16:creationId xmlns:a16="http://schemas.microsoft.com/office/drawing/2014/main" id="{5EB6BD94-D264-471E-9712-4D560B99EF1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8" name="Text Box 17">
          <a:extLst>
            <a:ext uri="{FF2B5EF4-FFF2-40B4-BE49-F238E27FC236}">
              <a16:creationId xmlns:a16="http://schemas.microsoft.com/office/drawing/2014/main" id="{D2DCA86B-131C-4BFA-9E9C-4216B5CEAEF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9" name="Text Box 18">
          <a:extLst>
            <a:ext uri="{FF2B5EF4-FFF2-40B4-BE49-F238E27FC236}">
              <a16:creationId xmlns:a16="http://schemas.microsoft.com/office/drawing/2014/main" id="{31E5E0D0-0F40-40E3-9DDD-F813F69EB76F}"/>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70" name="Text Box 19">
          <a:extLst>
            <a:ext uri="{FF2B5EF4-FFF2-40B4-BE49-F238E27FC236}">
              <a16:creationId xmlns:a16="http://schemas.microsoft.com/office/drawing/2014/main" id="{B11C1E31-F1D9-43B0-8D04-BE94BAD86C91}"/>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1" name="Text Box 16">
          <a:extLst>
            <a:ext uri="{FF2B5EF4-FFF2-40B4-BE49-F238E27FC236}">
              <a16:creationId xmlns:a16="http://schemas.microsoft.com/office/drawing/2014/main" id="{DD60465C-D14E-4941-8A4A-A14DF6DC528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2" name="Text Box 17">
          <a:extLst>
            <a:ext uri="{FF2B5EF4-FFF2-40B4-BE49-F238E27FC236}">
              <a16:creationId xmlns:a16="http://schemas.microsoft.com/office/drawing/2014/main" id="{89DFF536-62FB-43F6-8143-4E17A1B6B57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3" name="Text Box 18">
          <a:extLst>
            <a:ext uri="{FF2B5EF4-FFF2-40B4-BE49-F238E27FC236}">
              <a16:creationId xmlns:a16="http://schemas.microsoft.com/office/drawing/2014/main" id="{03ED57E3-1BA9-41B0-9B23-418007DC4281}"/>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4" name="Text Box 19">
          <a:extLst>
            <a:ext uri="{FF2B5EF4-FFF2-40B4-BE49-F238E27FC236}">
              <a16:creationId xmlns:a16="http://schemas.microsoft.com/office/drawing/2014/main" id="{3BD6C543-584D-4B21-A4D8-A60B8A48045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75" name="Text Box 15">
          <a:extLst>
            <a:ext uri="{FF2B5EF4-FFF2-40B4-BE49-F238E27FC236}">
              <a16:creationId xmlns:a16="http://schemas.microsoft.com/office/drawing/2014/main" id="{C7AD170C-7868-4D3D-8962-ED7074FF91BF}"/>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6" name="Text Box 16">
          <a:extLst>
            <a:ext uri="{FF2B5EF4-FFF2-40B4-BE49-F238E27FC236}">
              <a16:creationId xmlns:a16="http://schemas.microsoft.com/office/drawing/2014/main" id="{7D4F3E3B-76E0-4C4B-B9C6-53709B75C61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7" name="Text Box 17">
          <a:extLst>
            <a:ext uri="{FF2B5EF4-FFF2-40B4-BE49-F238E27FC236}">
              <a16:creationId xmlns:a16="http://schemas.microsoft.com/office/drawing/2014/main" id="{D6B0C844-DE17-40D3-A08D-010E2C733212}"/>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8" name="Text Box 18">
          <a:extLst>
            <a:ext uri="{FF2B5EF4-FFF2-40B4-BE49-F238E27FC236}">
              <a16:creationId xmlns:a16="http://schemas.microsoft.com/office/drawing/2014/main" id="{1C15FCF8-95A9-40BF-99A6-2E725091BD4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9" name="Text Box 19">
          <a:extLst>
            <a:ext uri="{FF2B5EF4-FFF2-40B4-BE49-F238E27FC236}">
              <a16:creationId xmlns:a16="http://schemas.microsoft.com/office/drawing/2014/main" id="{7B4B53FD-D898-4061-8CDE-71C7DE72922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98</xdr:row>
      <xdr:rowOff>504825</xdr:rowOff>
    </xdr:from>
    <xdr:ext cx="95250" cy="442269"/>
    <xdr:sp macro="" textlink="">
      <xdr:nvSpPr>
        <xdr:cNvPr id="3280" name="Text Box 15">
          <a:extLst>
            <a:ext uri="{FF2B5EF4-FFF2-40B4-BE49-F238E27FC236}">
              <a16:creationId xmlns:a16="http://schemas.microsoft.com/office/drawing/2014/main" id="{073720CB-1870-4B64-A450-596551DF40F4}"/>
            </a:ext>
          </a:extLst>
        </xdr:cNvPr>
        <xdr:cNvSpPr txBox="1">
          <a:spLocks noChangeArrowheads="1"/>
        </xdr:cNvSpPr>
      </xdr:nvSpPr>
      <xdr:spPr bwMode="auto">
        <a:xfrm>
          <a:off x="14363700" y="4213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1" name="Text Box 16">
          <a:extLst>
            <a:ext uri="{FF2B5EF4-FFF2-40B4-BE49-F238E27FC236}">
              <a16:creationId xmlns:a16="http://schemas.microsoft.com/office/drawing/2014/main" id="{3388D794-D2DC-4751-B6BC-86798F9C252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2" name="Text Box 17">
          <a:extLst>
            <a:ext uri="{FF2B5EF4-FFF2-40B4-BE49-F238E27FC236}">
              <a16:creationId xmlns:a16="http://schemas.microsoft.com/office/drawing/2014/main" id="{79CEB9A2-E0D1-40C2-98DD-537AB6E7394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3" name="Text Box 18">
          <a:extLst>
            <a:ext uri="{FF2B5EF4-FFF2-40B4-BE49-F238E27FC236}">
              <a16:creationId xmlns:a16="http://schemas.microsoft.com/office/drawing/2014/main" id="{0A48E4EE-1D4C-4402-9CA7-990689B0195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4" name="Text Box 16">
          <a:extLst>
            <a:ext uri="{FF2B5EF4-FFF2-40B4-BE49-F238E27FC236}">
              <a16:creationId xmlns:a16="http://schemas.microsoft.com/office/drawing/2014/main" id="{51568AF3-3188-4129-A0E3-6EC22CBC7F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5" name="Text Box 17">
          <a:extLst>
            <a:ext uri="{FF2B5EF4-FFF2-40B4-BE49-F238E27FC236}">
              <a16:creationId xmlns:a16="http://schemas.microsoft.com/office/drawing/2014/main" id="{6E445375-B441-4D03-AC92-7DCEDE368E8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6" name="Text Box 18">
          <a:extLst>
            <a:ext uri="{FF2B5EF4-FFF2-40B4-BE49-F238E27FC236}">
              <a16:creationId xmlns:a16="http://schemas.microsoft.com/office/drawing/2014/main" id="{8F14D1EE-71FE-48E9-9F7A-FCE1492A50B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7" name="Text Box 19">
          <a:extLst>
            <a:ext uri="{FF2B5EF4-FFF2-40B4-BE49-F238E27FC236}">
              <a16:creationId xmlns:a16="http://schemas.microsoft.com/office/drawing/2014/main" id="{9A25878F-618B-482F-9751-58CA28AE2B9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8" name="Text Box 16">
          <a:extLst>
            <a:ext uri="{FF2B5EF4-FFF2-40B4-BE49-F238E27FC236}">
              <a16:creationId xmlns:a16="http://schemas.microsoft.com/office/drawing/2014/main" id="{013CBD69-BC87-4410-80DE-B9562E22497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9" name="Text Box 17">
          <a:extLst>
            <a:ext uri="{FF2B5EF4-FFF2-40B4-BE49-F238E27FC236}">
              <a16:creationId xmlns:a16="http://schemas.microsoft.com/office/drawing/2014/main" id="{CF37DCE0-5F73-489F-B634-B8633495E49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90" name="Text Box 18">
          <a:extLst>
            <a:ext uri="{FF2B5EF4-FFF2-40B4-BE49-F238E27FC236}">
              <a16:creationId xmlns:a16="http://schemas.microsoft.com/office/drawing/2014/main" id="{05B7C6EF-76DF-49F0-B4CA-AF3F08DA10B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291" name="Text Box 15">
          <a:extLst>
            <a:ext uri="{FF2B5EF4-FFF2-40B4-BE49-F238E27FC236}">
              <a16:creationId xmlns:a16="http://schemas.microsoft.com/office/drawing/2014/main" id="{6B720763-E3B9-4687-990F-1D527992EAF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2" name="Text Box 16">
          <a:extLst>
            <a:ext uri="{FF2B5EF4-FFF2-40B4-BE49-F238E27FC236}">
              <a16:creationId xmlns:a16="http://schemas.microsoft.com/office/drawing/2014/main" id="{41ABC28D-A205-4184-BA9D-8353078BBC8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3" name="Text Box 17">
          <a:extLst>
            <a:ext uri="{FF2B5EF4-FFF2-40B4-BE49-F238E27FC236}">
              <a16:creationId xmlns:a16="http://schemas.microsoft.com/office/drawing/2014/main" id="{610B0D62-18A3-4EB3-8B5E-071383D1C18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4" name="Text Box 18">
          <a:extLst>
            <a:ext uri="{FF2B5EF4-FFF2-40B4-BE49-F238E27FC236}">
              <a16:creationId xmlns:a16="http://schemas.microsoft.com/office/drawing/2014/main" id="{58454BC1-4476-4C03-A498-57AFE020B40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5" name="Text Box 19">
          <a:extLst>
            <a:ext uri="{FF2B5EF4-FFF2-40B4-BE49-F238E27FC236}">
              <a16:creationId xmlns:a16="http://schemas.microsoft.com/office/drawing/2014/main" id="{900E0D3D-0FEF-4C6E-9FDA-E434385A65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6" name="Text Box 16">
          <a:extLst>
            <a:ext uri="{FF2B5EF4-FFF2-40B4-BE49-F238E27FC236}">
              <a16:creationId xmlns:a16="http://schemas.microsoft.com/office/drawing/2014/main" id="{B431A9E8-8A35-4076-99F7-B99A91557CF8}"/>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7" name="Text Box 17">
          <a:extLst>
            <a:ext uri="{FF2B5EF4-FFF2-40B4-BE49-F238E27FC236}">
              <a16:creationId xmlns:a16="http://schemas.microsoft.com/office/drawing/2014/main" id="{F4A2EA4F-AF03-4851-8318-C71340A50E3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8" name="Text Box 18">
          <a:extLst>
            <a:ext uri="{FF2B5EF4-FFF2-40B4-BE49-F238E27FC236}">
              <a16:creationId xmlns:a16="http://schemas.microsoft.com/office/drawing/2014/main" id="{F60DAE4D-5DC1-4231-9253-E40EB917CFE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9" name="Text Box 19">
          <a:extLst>
            <a:ext uri="{FF2B5EF4-FFF2-40B4-BE49-F238E27FC236}">
              <a16:creationId xmlns:a16="http://schemas.microsoft.com/office/drawing/2014/main" id="{26AC9BE9-3C2B-4574-9EA3-7ED96DFCF63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0" name="Text Box 16">
          <a:extLst>
            <a:ext uri="{FF2B5EF4-FFF2-40B4-BE49-F238E27FC236}">
              <a16:creationId xmlns:a16="http://schemas.microsoft.com/office/drawing/2014/main" id="{02A03E94-BFCE-42EB-B732-563072FD8595}"/>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1" name="Text Box 17">
          <a:extLst>
            <a:ext uri="{FF2B5EF4-FFF2-40B4-BE49-F238E27FC236}">
              <a16:creationId xmlns:a16="http://schemas.microsoft.com/office/drawing/2014/main" id="{ADDE6CEA-32FF-478D-BC7E-41A6038C33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2" name="Text Box 18">
          <a:extLst>
            <a:ext uri="{FF2B5EF4-FFF2-40B4-BE49-F238E27FC236}">
              <a16:creationId xmlns:a16="http://schemas.microsoft.com/office/drawing/2014/main" id="{E009B263-75B2-4CD0-96FF-33B3BA28A0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3" name="Text Box 19">
          <a:extLst>
            <a:ext uri="{FF2B5EF4-FFF2-40B4-BE49-F238E27FC236}">
              <a16:creationId xmlns:a16="http://schemas.microsoft.com/office/drawing/2014/main" id="{2CCAB635-35BC-4F20-8AAC-DBD9BCFC47F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04" name="Text Box 15">
          <a:extLst>
            <a:ext uri="{FF2B5EF4-FFF2-40B4-BE49-F238E27FC236}">
              <a16:creationId xmlns:a16="http://schemas.microsoft.com/office/drawing/2014/main" id="{AF4FDB0E-BA26-4F5D-8B70-E463FA08277A}"/>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5" name="Text Box 16">
          <a:extLst>
            <a:ext uri="{FF2B5EF4-FFF2-40B4-BE49-F238E27FC236}">
              <a16:creationId xmlns:a16="http://schemas.microsoft.com/office/drawing/2014/main" id="{3E5F6B04-43B0-43DA-895B-5B79C53F8BC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6" name="Text Box 17">
          <a:extLst>
            <a:ext uri="{FF2B5EF4-FFF2-40B4-BE49-F238E27FC236}">
              <a16:creationId xmlns:a16="http://schemas.microsoft.com/office/drawing/2014/main" id="{18FBFFE7-4D10-4EB1-A8A0-1C958AD4567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7" name="Text Box 18">
          <a:extLst>
            <a:ext uri="{FF2B5EF4-FFF2-40B4-BE49-F238E27FC236}">
              <a16:creationId xmlns:a16="http://schemas.microsoft.com/office/drawing/2014/main" id="{B0BEEC16-A74B-43E9-9332-9E90E847A48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8" name="Text Box 19">
          <a:extLst>
            <a:ext uri="{FF2B5EF4-FFF2-40B4-BE49-F238E27FC236}">
              <a16:creationId xmlns:a16="http://schemas.microsoft.com/office/drawing/2014/main" id="{1F0646AD-AFB3-40FA-89D9-7A93C05CA85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09" name="Text Box 16">
          <a:extLst>
            <a:ext uri="{FF2B5EF4-FFF2-40B4-BE49-F238E27FC236}">
              <a16:creationId xmlns:a16="http://schemas.microsoft.com/office/drawing/2014/main" id="{950C68CA-F1EF-4A83-9E98-848CC15E876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10" name="Text Box 17">
          <a:extLst>
            <a:ext uri="{FF2B5EF4-FFF2-40B4-BE49-F238E27FC236}">
              <a16:creationId xmlns:a16="http://schemas.microsoft.com/office/drawing/2014/main" id="{EF2E48B6-33EA-420F-8227-38D887A2D2CD}"/>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15875</xdr:rowOff>
    </xdr:from>
    <xdr:ext cx="95250" cy="171450"/>
    <xdr:sp macro="" textlink="">
      <xdr:nvSpPr>
        <xdr:cNvPr id="3311" name="Text Box 18">
          <a:extLst>
            <a:ext uri="{FF2B5EF4-FFF2-40B4-BE49-F238E27FC236}">
              <a16:creationId xmlns:a16="http://schemas.microsoft.com/office/drawing/2014/main" id="{7A83F59F-6625-4D08-86F0-9540F9F4442A}"/>
            </a:ext>
          </a:extLst>
        </xdr:cNvPr>
        <xdr:cNvSpPr txBox="1">
          <a:spLocks noChangeArrowheads="1"/>
        </xdr:cNvSpPr>
      </xdr:nvSpPr>
      <xdr:spPr bwMode="auto">
        <a:xfrm>
          <a:off x="14355762" y="4326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2" name="Text Box 16">
          <a:extLst>
            <a:ext uri="{FF2B5EF4-FFF2-40B4-BE49-F238E27FC236}">
              <a16:creationId xmlns:a16="http://schemas.microsoft.com/office/drawing/2014/main" id="{9D72B5D7-2E25-4CC2-8740-76805B237C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3" name="Text Box 17">
          <a:extLst>
            <a:ext uri="{FF2B5EF4-FFF2-40B4-BE49-F238E27FC236}">
              <a16:creationId xmlns:a16="http://schemas.microsoft.com/office/drawing/2014/main" id="{51DB9FA0-03DC-470C-AC5D-096029EF11D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4" name="Text Box 18">
          <a:extLst>
            <a:ext uri="{FF2B5EF4-FFF2-40B4-BE49-F238E27FC236}">
              <a16:creationId xmlns:a16="http://schemas.microsoft.com/office/drawing/2014/main" id="{EDCB4322-26E1-41F2-B9C8-3B1BC47651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5" name="Text Box 19">
          <a:extLst>
            <a:ext uri="{FF2B5EF4-FFF2-40B4-BE49-F238E27FC236}">
              <a16:creationId xmlns:a16="http://schemas.microsoft.com/office/drawing/2014/main" id="{49C34FCA-8157-42DA-8664-A229EDD572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6" name="Text Box 16">
          <a:extLst>
            <a:ext uri="{FF2B5EF4-FFF2-40B4-BE49-F238E27FC236}">
              <a16:creationId xmlns:a16="http://schemas.microsoft.com/office/drawing/2014/main" id="{6B7A8381-4570-44CC-AC8F-6D6B2F529AE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17" name="Text Box 15">
          <a:extLst>
            <a:ext uri="{FF2B5EF4-FFF2-40B4-BE49-F238E27FC236}">
              <a16:creationId xmlns:a16="http://schemas.microsoft.com/office/drawing/2014/main" id="{A2FC0ADA-7E56-4D5C-BB04-C3665336A02E}"/>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318" name="Text Box 15">
          <a:extLst>
            <a:ext uri="{FF2B5EF4-FFF2-40B4-BE49-F238E27FC236}">
              <a16:creationId xmlns:a16="http://schemas.microsoft.com/office/drawing/2014/main" id="{0E5A224A-E301-4DC7-A262-FD4BF52A1DDD}"/>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19" name="Text Box 15">
          <a:extLst>
            <a:ext uri="{FF2B5EF4-FFF2-40B4-BE49-F238E27FC236}">
              <a16:creationId xmlns:a16="http://schemas.microsoft.com/office/drawing/2014/main" id="{9968375F-A406-4DA9-B85B-5DEA66F4F32E}"/>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20" name="Text Box 15">
          <a:extLst>
            <a:ext uri="{FF2B5EF4-FFF2-40B4-BE49-F238E27FC236}">
              <a16:creationId xmlns:a16="http://schemas.microsoft.com/office/drawing/2014/main" id="{A8870916-D3EF-479F-9C14-DA04045F70CE}"/>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321" name="Text Box 15">
          <a:extLst>
            <a:ext uri="{FF2B5EF4-FFF2-40B4-BE49-F238E27FC236}">
              <a16:creationId xmlns:a16="http://schemas.microsoft.com/office/drawing/2014/main" id="{BC467390-40F5-4CFD-B3F9-44197E72F03D}"/>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322" name="Text Box 15">
          <a:extLst>
            <a:ext uri="{FF2B5EF4-FFF2-40B4-BE49-F238E27FC236}">
              <a16:creationId xmlns:a16="http://schemas.microsoft.com/office/drawing/2014/main" id="{C0AE841D-D537-4776-A64F-74143EDED961}"/>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23" name="Text Box 15">
          <a:extLst>
            <a:ext uri="{FF2B5EF4-FFF2-40B4-BE49-F238E27FC236}">
              <a16:creationId xmlns:a16="http://schemas.microsoft.com/office/drawing/2014/main" id="{8B20A365-B1EC-4759-9049-CF9E2EC37918}"/>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4" name="Text Box 16">
          <a:extLst>
            <a:ext uri="{FF2B5EF4-FFF2-40B4-BE49-F238E27FC236}">
              <a16:creationId xmlns:a16="http://schemas.microsoft.com/office/drawing/2014/main" id="{09873CB5-2200-4599-AF2C-D9B6D5E71C2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5" name="Text Box 17">
          <a:extLst>
            <a:ext uri="{FF2B5EF4-FFF2-40B4-BE49-F238E27FC236}">
              <a16:creationId xmlns:a16="http://schemas.microsoft.com/office/drawing/2014/main" id="{1A47E661-8917-4C0B-B9FD-2D9E851E78F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6" name="Text Box 18">
          <a:extLst>
            <a:ext uri="{FF2B5EF4-FFF2-40B4-BE49-F238E27FC236}">
              <a16:creationId xmlns:a16="http://schemas.microsoft.com/office/drawing/2014/main" id="{57BDE389-FD0C-41B5-8C4F-76868D83B96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7" name="Text Box 19">
          <a:extLst>
            <a:ext uri="{FF2B5EF4-FFF2-40B4-BE49-F238E27FC236}">
              <a16:creationId xmlns:a16="http://schemas.microsoft.com/office/drawing/2014/main" id="{F4723367-B497-42D2-9E32-8455FBDA926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8" name="Text Box 16">
          <a:extLst>
            <a:ext uri="{FF2B5EF4-FFF2-40B4-BE49-F238E27FC236}">
              <a16:creationId xmlns:a16="http://schemas.microsoft.com/office/drawing/2014/main" id="{7C39CB52-B172-489E-BF4F-A1122ED5583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9" name="Text Box 17">
          <a:extLst>
            <a:ext uri="{FF2B5EF4-FFF2-40B4-BE49-F238E27FC236}">
              <a16:creationId xmlns:a16="http://schemas.microsoft.com/office/drawing/2014/main" id="{35E83FDF-5467-4D0F-B653-C8E2EC0FD65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0" name="Text Box 18">
          <a:extLst>
            <a:ext uri="{FF2B5EF4-FFF2-40B4-BE49-F238E27FC236}">
              <a16:creationId xmlns:a16="http://schemas.microsoft.com/office/drawing/2014/main" id="{823FB0C1-E50C-4C0E-8062-A6215CCE6AA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1" name="Text Box 19">
          <a:extLst>
            <a:ext uri="{FF2B5EF4-FFF2-40B4-BE49-F238E27FC236}">
              <a16:creationId xmlns:a16="http://schemas.microsoft.com/office/drawing/2014/main" id="{AEDE7B2C-DA0E-42D8-95E7-2F659792956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2" name="Text Box 16">
          <a:extLst>
            <a:ext uri="{FF2B5EF4-FFF2-40B4-BE49-F238E27FC236}">
              <a16:creationId xmlns:a16="http://schemas.microsoft.com/office/drawing/2014/main" id="{9A2E00A5-8157-4386-B8DA-084DD84A90CF}"/>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3" name="Text Box 17">
          <a:extLst>
            <a:ext uri="{FF2B5EF4-FFF2-40B4-BE49-F238E27FC236}">
              <a16:creationId xmlns:a16="http://schemas.microsoft.com/office/drawing/2014/main" id="{47EBDD64-3F84-43B8-A695-B09298CF4A5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4" name="Text Box 18">
          <a:extLst>
            <a:ext uri="{FF2B5EF4-FFF2-40B4-BE49-F238E27FC236}">
              <a16:creationId xmlns:a16="http://schemas.microsoft.com/office/drawing/2014/main" id="{770EA109-AAEC-40D6-A771-CCAC62CF20C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5" name="Text Box 19">
          <a:extLst>
            <a:ext uri="{FF2B5EF4-FFF2-40B4-BE49-F238E27FC236}">
              <a16:creationId xmlns:a16="http://schemas.microsoft.com/office/drawing/2014/main" id="{09A7F4AA-29FC-450E-B1E4-1A16411C09E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36" name="Text Box 15">
          <a:extLst>
            <a:ext uri="{FF2B5EF4-FFF2-40B4-BE49-F238E27FC236}">
              <a16:creationId xmlns:a16="http://schemas.microsoft.com/office/drawing/2014/main" id="{634BF266-5D9B-43EB-B15C-60A08AB61CD1}"/>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7" name="Text Box 16">
          <a:extLst>
            <a:ext uri="{FF2B5EF4-FFF2-40B4-BE49-F238E27FC236}">
              <a16:creationId xmlns:a16="http://schemas.microsoft.com/office/drawing/2014/main" id="{9A9BD51D-FCA7-4C81-A3C4-4600CB92C09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8" name="Text Box 17">
          <a:extLst>
            <a:ext uri="{FF2B5EF4-FFF2-40B4-BE49-F238E27FC236}">
              <a16:creationId xmlns:a16="http://schemas.microsoft.com/office/drawing/2014/main" id="{5B0229A8-6FE8-454C-A6D0-A2C65FA8A1D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9" name="Text Box 18">
          <a:extLst>
            <a:ext uri="{FF2B5EF4-FFF2-40B4-BE49-F238E27FC236}">
              <a16:creationId xmlns:a16="http://schemas.microsoft.com/office/drawing/2014/main" id="{8D15F4D2-A545-48EC-A2C0-FFCE89DADD6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40" name="Text Box 19">
          <a:extLst>
            <a:ext uri="{FF2B5EF4-FFF2-40B4-BE49-F238E27FC236}">
              <a16:creationId xmlns:a16="http://schemas.microsoft.com/office/drawing/2014/main" id="{950E20B7-6600-453A-9B4C-223A8DD4847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1" name="Text Box 16">
          <a:extLst>
            <a:ext uri="{FF2B5EF4-FFF2-40B4-BE49-F238E27FC236}">
              <a16:creationId xmlns:a16="http://schemas.microsoft.com/office/drawing/2014/main" id="{2735E171-F0B0-4733-819C-4E0ED94824E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2" name="Text Box 17">
          <a:extLst>
            <a:ext uri="{FF2B5EF4-FFF2-40B4-BE49-F238E27FC236}">
              <a16:creationId xmlns:a16="http://schemas.microsoft.com/office/drawing/2014/main" id="{C9796606-8ED1-433B-BDFC-8153A5AAE1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3" name="Text Box 18">
          <a:extLst>
            <a:ext uri="{FF2B5EF4-FFF2-40B4-BE49-F238E27FC236}">
              <a16:creationId xmlns:a16="http://schemas.microsoft.com/office/drawing/2014/main" id="{17F577CE-E278-4F72-BB60-3570645C398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4" name="Text Box 16">
          <a:extLst>
            <a:ext uri="{FF2B5EF4-FFF2-40B4-BE49-F238E27FC236}">
              <a16:creationId xmlns:a16="http://schemas.microsoft.com/office/drawing/2014/main" id="{398A6E70-E45A-4867-BDB9-589F78444F2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5" name="Text Box 17">
          <a:extLst>
            <a:ext uri="{FF2B5EF4-FFF2-40B4-BE49-F238E27FC236}">
              <a16:creationId xmlns:a16="http://schemas.microsoft.com/office/drawing/2014/main" id="{FD263D11-6B8E-4CB9-979A-493FF8108B3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6" name="Text Box 18">
          <a:extLst>
            <a:ext uri="{FF2B5EF4-FFF2-40B4-BE49-F238E27FC236}">
              <a16:creationId xmlns:a16="http://schemas.microsoft.com/office/drawing/2014/main" id="{3B7A8E4C-308D-485A-B104-CEE3C334E4D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7" name="Text Box 19">
          <a:extLst>
            <a:ext uri="{FF2B5EF4-FFF2-40B4-BE49-F238E27FC236}">
              <a16:creationId xmlns:a16="http://schemas.microsoft.com/office/drawing/2014/main" id="{CF103E99-95B1-4AB6-97A4-844D7BD99F9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8" name="Text Box 16">
          <a:extLst>
            <a:ext uri="{FF2B5EF4-FFF2-40B4-BE49-F238E27FC236}">
              <a16:creationId xmlns:a16="http://schemas.microsoft.com/office/drawing/2014/main" id="{19C4ECD9-0242-4F5C-AEE6-FE7DF7F990A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9" name="Text Box 17">
          <a:extLst>
            <a:ext uri="{FF2B5EF4-FFF2-40B4-BE49-F238E27FC236}">
              <a16:creationId xmlns:a16="http://schemas.microsoft.com/office/drawing/2014/main" id="{BFA108DA-5354-46CB-828B-ABF9FA1C5FAA}"/>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0" name="Text Box 18">
          <a:extLst>
            <a:ext uri="{FF2B5EF4-FFF2-40B4-BE49-F238E27FC236}">
              <a16:creationId xmlns:a16="http://schemas.microsoft.com/office/drawing/2014/main" id="{A53AD0D8-5392-4DBB-881D-28F8AF0DB8A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1" name="Text Box 19">
          <a:extLst>
            <a:ext uri="{FF2B5EF4-FFF2-40B4-BE49-F238E27FC236}">
              <a16:creationId xmlns:a16="http://schemas.microsoft.com/office/drawing/2014/main" id="{093CDD36-8F0F-4186-9BB7-ABCF8468AE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52" name="Text Box 15">
          <a:extLst>
            <a:ext uri="{FF2B5EF4-FFF2-40B4-BE49-F238E27FC236}">
              <a16:creationId xmlns:a16="http://schemas.microsoft.com/office/drawing/2014/main" id="{07702288-91EF-4EB2-976F-110F44E97F18}"/>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53" name="Text Box 15">
          <a:extLst>
            <a:ext uri="{FF2B5EF4-FFF2-40B4-BE49-F238E27FC236}">
              <a16:creationId xmlns:a16="http://schemas.microsoft.com/office/drawing/2014/main" id="{EE08BF40-EBDB-4D45-AC8F-C0E204C5CD06}"/>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3354" name="Text Box 15">
          <a:extLst>
            <a:ext uri="{FF2B5EF4-FFF2-40B4-BE49-F238E27FC236}">
              <a16:creationId xmlns:a16="http://schemas.microsoft.com/office/drawing/2014/main" id="{B0B05D13-7366-44C9-B30A-14FF3B89AA0C}"/>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5" name="Text Box 16">
          <a:extLst>
            <a:ext uri="{FF2B5EF4-FFF2-40B4-BE49-F238E27FC236}">
              <a16:creationId xmlns:a16="http://schemas.microsoft.com/office/drawing/2014/main" id="{F902A401-7633-4416-AA8B-F302749177C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6" name="Text Box 17">
          <a:extLst>
            <a:ext uri="{FF2B5EF4-FFF2-40B4-BE49-F238E27FC236}">
              <a16:creationId xmlns:a16="http://schemas.microsoft.com/office/drawing/2014/main" id="{6D6E3268-C731-4C90-A407-A2FFA6F0105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7" name="Text Box 18">
          <a:extLst>
            <a:ext uri="{FF2B5EF4-FFF2-40B4-BE49-F238E27FC236}">
              <a16:creationId xmlns:a16="http://schemas.microsoft.com/office/drawing/2014/main" id="{DD740710-DB5D-4735-978E-C45F46AB234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8" name="Text Box 19">
          <a:extLst>
            <a:ext uri="{FF2B5EF4-FFF2-40B4-BE49-F238E27FC236}">
              <a16:creationId xmlns:a16="http://schemas.microsoft.com/office/drawing/2014/main" id="{B7F7FB53-7598-4506-96B7-8E4400DC551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59" name="Text Box 16">
          <a:extLst>
            <a:ext uri="{FF2B5EF4-FFF2-40B4-BE49-F238E27FC236}">
              <a16:creationId xmlns:a16="http://schemas.microsoft.com/office/drawing/2014/main" id="{63D02831-E5A3-4325-9109-D7DEB8B239F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0" name="Text Box 17">
          <a:extLst>
            <a:ext uri="{FF2B5EF4-FFF2-40B4-BE49-F238E27FC236}">
              <a16:creationId xmlns:a16="http://schemas.microsoft.com/office/drawing/2014/main" id="{F32A4474-FD51-431E-AAC4-969F4E6FD916}"/>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1" name="Text Box 18">
          <a:extLst>
            <a:ext uri="{FF2B5EF4-FFF2-40B4-BE49-F238E27FC236}">
              <a16:creationId xmlns:a16="http://schemas.microsoft.com/office/drawing/2014/main" id="{90D84555-8930-4513-AE05-FFD8CFFDEDBF}"/>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2" name="Text Box 19">
          <a:extLst>
            <a:ext uri="{FF2B5EF4-FFF2-40B4-BE49-F238E27FC236}">
              <a16:creationId xmlns:a16="http://schemas.microsoft.com/office/drawing/2014/main" id="{354759F1-6258-47AB-9BFD-14635BD89FC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3" name="Text Box 16">
          <a:extLst>
            <a:ext uri="{FF2B5EF4-FFF2-40B4-BE49-F238E27FC236}">
              <a16:creationId xmlns:a16="http://schemas.microsoft.com/office/drawing/2014/main" id="{72F2A3F2-8BC8-4F90-92F7-CD08BD3FDB3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4" name="Text Box 17">
          <a:extLst>
            <a:ext uri="{FF2B5EF4-FFF2-40B4-BE49-F238E27FC236}">
              <a16:creationId xmlns:a16="http://schemas.microsoft.com/office/drawing/2014/main" id="{2E4CBB73-AAD8-4827-B4C4-98E770C4467C}"/>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5" name="Text Box 18">
          <a:extLst>
            <a:ext uri="{FF2B5EF4-FFF2-40B4-BE49-F238E27FC236}">
              <a16:creationId xmlns:a16="http://schemas.microsoft.com/office/drawing/2014/main" id="{9F484F29-818A-45F9-8891-1882AFA30A07}"/>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6" name="Text Box 19">
          <a:extLst>
            <a:ext uri="{FF2B5EF4-FFF2-40B4-BE49-F238E27FC236}">
              <a16:creationId xmlns:a16="http://schemas.microsoft.com/office/drawing/2014/main" id="{8C36EA5F-5C69-4735-8D6E-6447FA1ED2FB}"/>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67" name="Text Box 15">
          <a:extLst>
            <a:ext uri="{FF2B5EF4-FFF2-40B4-BE49-F238E27FC236}">
              <a16:creationId xmlns:a16="http://schemas.microsoft.com/office/drawing/2014/main" id="{14CC8535-0D80-4175-9C27-98E4822DA7AF}"/>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8" name="Text Box 16">
          <a:extLst>
            <a:ext uri="{FF2B5EF4-FFF2-40B4-BE49-F238E27FC236}">
              <a16:creationId xmlns:a16="http://schemas.microsoft.com/office/drawing/2014/main" id="{C678A077-1CCF-4DEB-B0EF-59FDD02D211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9" name="Text Box 17">
          <a:extLst>
            <a:ext uri="{FF2B5EF4-FFF2-40B4-BE49-F238E27FC236}">
              <a16:creationId xmlns:a16="http://schemas.microsoft.com/office/drawing/2014/main" id="{0502BFD4-D2E4-4295-9197-341C08DE86C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0" name="Text Box 18">
          <a:extLst>
            <a:ext uri="{FF2B5EF4-FFF2-40B4-BE49-F238E27FC236}">
              <a16:creationId xmlns:a16="http://schemas.microsoft.com/office/drawing/2014/main" id="{CFBD89E8-A9F3-4945-A0F3-5ADEE065268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1" name="Text Box 19">
          <a:extLst>
            <a:ext uri="{FF2B5EF4-FFF2-40B4-BE49-F238E27FC236}">
              <a16:creationId xmlns:a16="http://schemas.microsoft.com/office/drawing/2014/main" id="{835776EB-ED50-4FB1-8FBE-C5061A1096D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106</xdr:row>
      <xdr:rowOff>504825</xdr:rowOff>
    </xdr:from>
    <xdr:ext cx="95250" cy="442269"/>
    <xdr:sp macro="" textlink="">
      <xdr:nvSpPr>
        <xdr:cNvPr id="3372" name="Text Box 15">
          <a:extLst>
            <a:ext uri="{FF2B5EF4-FFF2-40B4-BE49-F238E27FC236}">
              <a16:creationId xmlns:a16="http://schemas.microsoft.com/office/drawing/2014/main" id="{C1471486-BB55-49AE-9CE4-1C4869741112}"/>
            </a:ext>
          </a:extLst>
        </xdr:cNvPr>
        <xdr:cNvSpPr txBox="1">
          <a:spLocks noChangeArrowheads="1"/>
        </xdr:cNvSpPr>
      </xdr:nvSpPr>
      <xdr:spPr bwMode="auto">
        <a:xfrm>
          <a:off x="14363700" y="4511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3" name="Text Box 16">
          <a:extLst>
            <a:ext uri="{FF2B5EF4-FFF2-40B4-BE49-F238E27FC236}">
              <a16:creationId xmlns:a16="http://schemas.microsoft.com/office/drawing/2014/main" id="{97138209-00FA-40DA-B680-693A3E00AA8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4" name="Text Box 17">
          <a:extLst>
            <a:ext uri="{FF2B5EF4-FFF2-40B4-BE49-F238E27FC236}">
              <a16:creationId xmlns:a16="http://schemas.microsoft.com/office/drawing/2014/main" id="{AE01519F-0B21-4DB8-BF51-90089BF895D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5" name="Text Box 18">
          <a:extLst>
            <a:ext uri="{FF2B5EF4-FFF2-40B4-BE49-F238E27FC236}">
              <a16:creationId xmlns:a16="http://schemas.microsoft.com/office/drawing/2014/main" id="{485E5390-688E-47B0-8285-DA81B1CD3D75}"/>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6" name="Text Box 16">
          <a:extLst>
            <a:ext uri="{FF2B5EF4-FFF2-40B4-BE49-F238E27FC236}">
              <a16:creationId xmlns:a16="http://schemas.microsoft.com/office/drawing/2014/main" id="{C129A8A0-991D-4932-8184-CFE978C248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7" name="Text Box 17">
          <a:extLst>
            <a:ext uri="{FF2B5EF4-FFF2-40B4-BE49-F238E27FC236}">
              <a16:creationId xmlns:a16="http://schemas.microsoft.com/office/drawing/2014/main" id="{82659337-253A-4308-B60D-B8DAB2B89F7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8" name="Text Box 18">
          <a:extLst>
            <a:ext uri="{FF2B5EF4-FFF2-40B4-BE49-F238E27FC236}">
              <a16:creationId xmlns:a16="http://schemas.microsoft.com/office/drawing/2014/main" id="{1D3AEBD0-B597-4F1B-8F0C-8E425FDA237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9" name="Text Box 19">
          <a:extLst>
            <a:ext uri="{FF2B5EF4-FFF2-40B4-BE49-F238E27FC236}">
              <a16:creationId xmlns:a16="http://schemas.microsoft.com/office/drawing/2014/main" id="{C9D5DEF2-DB5E-421F-A7F2-921F9301F40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0" name="Text Box 16">
          <a:extLst>
            <a:ext uri="{FF2B5EF4-FFF2-40B4-BE49-F238E27FC236}">
              <a16:creationId xmlns:a16="http://schemas.microsoft.com/office/drawing/2014/main" id="{496865A5-F942-4E65-81B4-1676145F38D3}"/>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1" name="Text Box 17">
          <a:extLst>
            <a:ext uri="{FF2B5EF4-FFF2-40B4-BE49-F238E27FC236}">
              <a16:creationId xmlns:a16="http://schemas.microsoft.com/office/drawing/2014/main" id="{DA830C34-5433-48B7-A6AA-21C90542EF9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2" name="Text Box 18">
          <a:extLst>
            <a:ext uri="{FF2B5EF4-FFF2-40B4-BE49-F238E27FC236}">
              <a16:creationId xmlns:a16="http://schemas.microsoft.com/office/drawing/2014/main" id="{5E5EAD0F-69DE-480B-B429-41C0DF68623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383" name="Text Box 15">
          <a:extLst>
            <a:ext uri="{FF2B5EF4-FFF2-40B4-BE49-F238E27FC236}">
              <a16:creationId xmlns:a16="http://schemas.microsoft.com/office/drawing/2014/main" id="{8C000773-CDEF-4025-84A7-B7CDEBA828B7}"/>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4" name="Text Box 16">
          <a:extLst>
            <a:ext uri="{FF2B5EF4-FFF2-40B4-BE49-F238E27FC236}">
              <a16:creationId xmlns:a16="http://schemas.microsoft.com/office/drawing/2014/main" id="{4EFB588E-BC20-4847-AFF1-9A8AFCF76DC6}"/>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5" name="Text Box 17">
          <a:extLst>
            <a:ext uri="{FF2B5EF4-FFF2-40B4-BE49-F238E27FC236}">
              <a16:creationId xmlns:a16="http://schemas.microsoft.com/office/drawing/2014/main" id="{451CFC75-B520-474E-B1B4-F8F0F00EBF7F}"/>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6" name="Text Box 18">
          <a:extLst>
            <a:ext uri="{FF2B5EF4-FFF2-40B4-BE49-F238E27FC236}">
              <a16:creationId xmlns:a16="http://schemas.microsoft.com/office/drawing/2014/main" id="{AE41B854-A6E9-4DCB-B295-C42E6814B6F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7" name="Text Box 19">
          <a:extLst>
            <a:ext uri="{FF2B5EF4-FFF2-40B4-BE49-F238E27FC236}">
              <a16:creationId xmlns:a16="http://schemas.microsoft.com/office/drawing/2014/main" id="{D085538E-B114-47ED-9D39-359B1962D915}"/>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8" name="Text Box 16">
          <a:extLst>
            <a:ext uri="{FF2B5EF4-FFF2-40B4-BE49-F238E27FC236}">
              <a16:creationId xmlns:a16="http://schemas.microsoft.com/office/drawing/2014/main" id="{0C5A0E36-3F2C-4EE2-AD8B-C37C22F9339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9" name="Text Box 17">
          <a:extLst>
            <a:ext uri="{FF2B5EF4-FFF2-40B4-BE49-F238E27FC236}">
              <a16:creationId xmlns:a16="http://schemas.microsoft.com/office/drawing/2014/main" id="{3BA49035-A1A4-417E-A639-79B7FB57FC5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0" name="Text Box 18">
          <a:extLst>
            <a:ext uri="{FF2B5EF4-FFF2-40B4-BE49-F238E27FC236}">
              <a16:creationId xmlns:a16="http://schemas.microsoft.com/office/drawing/2014/main" id="{14534C0A-85DD-4338-B216-A8C167B5E0F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1" name="Text Box 19">
          <a:extLst>
            <a:ext uri="{FF2B5EF4-FFF2-40B4-BE49-F238E27FC236}">
              <a16:creationId xmlns:a16="http://schemas.microsoft.com/office/drawing/2014/main" id="{0BF1713D-017C-432B-8B04-FA22CB2628B8}"/>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2" name="Text Box 16">
          <a:extLst>
            <a:ext uri="{FF2B5EF4-FFF2-40B4-BE49-F238E27FC236}">
              <a16:creationId xmlns:a16="http://schemas.microsoft.com/office/drawing/2014/main" id="{4A510153-0B73-4F03-8A37-FB02AF5F0E3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3" name="Text Box 17">
          <a:extLst>
            <a:ext uri="{FF2B5EF4-FFF2-40B4-BE49-F238E27FC236}">
              <a16:creationId xmlns:a16="http://schemas.microsoft.com/office/drawing/2014/main" id="{79D3C026-DEBB-4F25-A178-455916660B79}"/>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4" name="Text Box 18">
          <a:extLst>
            <a:ext uri="{FF2B5EF4-FFF2-40B4-BE49-F238E27FC236}">
              <a16:creationId xmlns:a16="http://schemas.microsoft.com/office/drawing/2014/main" id="{40F8C1B2-4BD5-4BA3-904F-2838A340E44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5" name="Text Box 19">
          <a:extLst>
            <a:ext uri="{FF2B5EF4-FFF2-40B4-BE49-F238E27FC236}">
              <a16:creationId xmlns:a16="http://schemas.microsoft.com/office/drawing/2014/main" id="{1D923368-E222-46C6-A0E1-7E99CB0194BF}"/>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96" name="Text Box 15">
          <a:extLst>
            <a:ext uri="{FF2B5EF4-FFF2-40B4-BE49-F238E27FC236}">
              <a16:creationId xmlns:a16="http://schemas.microsoft.com/office/drawing/2014/main" id="{F6063EFC-A55A-4060-9A2B-19CBD14BAAF6}"/>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7" name="Text Box 16">
          <a:extLst>
            <a:ext uri="{FF2B5EF4-FFF2-40B4-BE49-F238E27FC236}">
              <a16:creationId xmlns:a16="http://schemas.microsoft.com/office/drawing/2014/main" id="{900B1B19-EF2B-4FFD-BF2E-953F3D358A1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8" name="Text Box 17">
          <a:extLst>
            <a:ext uri="{FF2B5EF4-FFF2-40B4-BE49-F238E27FC236}">
              <a16:creationId xmlns:a16="http://schemas.microsoft.com/office/drawing/2014/main" id="{1C7C8575-C3BF-4977-AA8C-D0820F13E0F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9" name="Text Box 18">
          <a:extLst>
            <a:ext uri="{FF2B5EF4-FFF2-40B4-BE49-F238E27FC236}">
              <a16:creationId xmlns:a16="http://schemas.microsoft.com/office/drawing/2014/main" id="{AE9AAF54-A060-44CB-A805-29373D2777A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00" name="Text Box 19">
          <a:extLst>
            <a:ext uri="{FF2B5EF4-FFF2-40B4-BE49-F238E27FC236}">
              <a16:creationId xmlns:a16="http://schemas.microsoft.com/office/drawing/2014/main" id="{893F3493-26D2-4A48-8525-F55AB444973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1" name="Text Box 16">
          <a:extLst>
            <a:ext uri="{FF2B5EF4-FFF2-40B4-BE49-F238E27FC236}">
              <a16:creationId xmlns:a16="http://schemas.microsoft.com/office/drawing/2014/main" id="{DB4DEE68-894F-4DAC-AA9E-A2B5E69067A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2" name="Text Box 17">
          <a:extLst>
            <a:ext uri="{FF2B5EF4-FFF2-40B4-BE49-F238E27FC236}">
              <a16:creationId xmlns:a16="http://schemas.microsoft.com/office/drawing/2014/main" id="{1C1C1146-C902-4072-BE2D-BCE7B0CB8D8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15875</xdr:rowOff>
    </xdr:from>
    <xdr:ext cx="95250" cy="171450"/>
    <xdr:sp macro="" textlink="">
      <xdr:nvSpPr>
        <xdr:cNvPr id="3403" name="Text Box 18">
          <a:extLst>
            <a:ext uri="{FF2B5EF4-FFF2-40B4-BE49-F238E27FC236}">
              <a16:creationId xmlns:a16="http://schemas.microsoft.com/office/drawing/2014/main" id="{65BA60C7-1534-42F8-B990-CA6869D8D7CF}"/>
            </a:ext>
          </a:extLst>
        </xdr:cNvPr>
        <xdr:cNvSpPr txBox="1">
          <a:spLocks noChangeArrowheads="1"/>
        </xdr:cNvSpPr>
      </xdr:nvSpPr>
      <xdr:spPr bwMode="auto">
        <a:xfrm>
          <a:off x="14355762" y="45497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4" name="Text Box 16">
          <a:extLst>
            <a:ext uri="{FF2B5EF4-FFF2-40B4-BE49-F238E27FC236}">
              <a16:creationId xmlns:a16="http://schemas.microsoft.com/office/drawing/2014/main" id="{23BC09CF-3512-4367-96C0-65CF723DF3F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5" name="Text Box 17">
          <a:extLst>
            <a:ext uri="{FF2B5EF4-FFF2-40B4-BE49-F238E27FC236}">
              <a16:creationId xmlns:a16="http://schemas.microsoft.com/office/drawing/2014/main" id="{EC8EE57F-94C6-49BE-8554-72FD25A2AFD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6" name="Text Box 18">
          <a:extLst>
            <a:ext uri="{FF2B5EF4-FFF2-40B4-BE49-F238E27FC236}">
              <a16:creationId xmlns:a16="http://schemas.microsoft.com/office/drawing/2014/main" id="{C4171621-C0BA-4AE5-949D-08F180B8A10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7" name="Text Box 19">
          <a:extLst>
            <a:ext uri="{FF2B5EF4-FFF2-40B4-BE49-F238E27FC236}">
              <a16:creationId xmlns:a16="http://schemas.microsoft.com/office/drawing/2014/main" id="{2C6B5C3A-796F-43A0-BB06-848103D2442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8" name="Text Box 16">
          <a:extLst>
            <a:ext uri="{FF2B5EF4-FFF2-40B4-BE49-F238E27FC236}">
              <a16:creationId xmlns:a16="http://schemas.microsoft.com/office/drawing/2014/main" id="{2D5EBFE3-208A-4B48-AE02-D9E93FC0C54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09" name="Text Box 15">
          <a:extLst>
            <a:ext uri="{FF2B5EF4-FFF2-40B4-BE49-F238E27FC236}">
              <a16:creationId xmlns:a16="http://schemas.microsoft.com/office/drawing/2014/main" id="{FE9AA043-D289-497C-A3E4-331C9BC89F65}"/>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410" name="Text Box 15">
          <a:extLst>
            <a:ext uri="{FF2B5EF4-FFF2-40B4-BE49-F238E27FC236}">
              <a16:creationId xmlns:a16="http://schemas.microsoft.com/office/drawing/2014/main" id="{2DB51EF9-7871-4617-87CB-C2ABF313EACD}"/>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11" name="Text Box 15">
          <a:extLst>
            <a:ext uri="{FF2B5EF4-FFF2-40B4-BE49-F238E27FC236}">
              <a16:creationId xmlns:a16="http://schemas.microsoft.com/office/drawing/2014/main" id="{0CFDD63C-C52D-4C17-B01E-5557D75C254E}"/>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12" name="Text Box 15">
          <a:extLst>
            <a:ext uri="{FF2B5EF4-FFF2-40B4-BE49-F238E27FC236}">
              <a16:creationId xmlns:a16="http://schemas.microsoft.com/office/drawing/2014/main" id="{C1814A64-2657-4D5D-88CC-EC59524C17B9}"/>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13" name="Text Box 15">
          <a:extLst>
            <a:ext uri="{FF2B5EF4-FFF2-40B4-BE49-F238E27FC236}">
              <a16:creationId xmlns:a16="http://schemas.microsoft.com/office/drawing/2014/main" id="{CC50D8F6-283B-486B-9ACB-C6C6EEF57E39}"/>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14" name="Text Box 15">
          <a:extLst>
            <a:ext uri="{FF2B5EF4-FFF2-40B4-BE49-F238E27FC236}">
              <a16:creationId xmlns:a16="http://schemas.microsoft.com/office/drawing/2014/main" id="{97525407-1D47-4EC2-8F49-F16842720627}"/>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15" name="Text Box 15">
          <a:extLst>
            <a:ext uri="{FF2B5EF4-FFF2-40B4-BE49-F238E27FC236}">
              <a16:creationId xmlns:a16="http://schemas.microsoft.com/office/drawing/2014/main" id="{2E92C683-58BB-4D09-88D4-70AB02DA97CA}"/>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6" name="Text Box 16">
          <a:extLst>
            <a:ext uri="{FF2B5EF4-FFF2-40B4-BE49-F238E27FC236}">
              <a16:creationId xmlns:a16="http://schemas.microsoft.com/office/drawing/2014/main" id="{44CDC4BC-6AAC-4FAE-A13F-B24F2A969777}"/>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7" name="Text Box 17">
          <a:extLst>
            <a:ext uri="{FF2B5EF4-FFF2-40B4-BE49-F238E27FC236}">
              <a16:creationId xmlns:a16="http://schemas.microsoft.com/office/drawing/2014/main" id="{B967AEC6-8254-4FAB-B2CF-A677679070C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8" name="Text Box 18">
          <a:extLst>
            <a:ext uri="{FF2B5EF4-FFF2-40B4-BE49-F238E27FC236}">
              <a16:creationId xmlns:a16="http://schemas.microsoft.com/office/drawing/2014/main" id="{8D3D6908-8C91-49C7-9501-F8CCE506EC1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9" name="Text Box 19">
          <a:extLst>
            <a:ext uri="{FF2B5EF4-FFF2-40B4-BE49-F238E27FC236}">
              <a16:creationId xmlns:a16="http://schemas.microsoft.com/office/drawing/2014/main" id="{B8A12B1F-8E0C-4196-B9E9-6F5176C1A7C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0" name="Text Box 16">
          <a:extLst>
            <a:ext uri="{FF2B5EF4-FFF2-40B4-BE49-F238E27FC236}">
              <a16:creationId xmlns:a16="http://schemas.microsoft.com/office/drawing/2014/main" id="{AAC202F5-FF66-49E0-A327-91106DBC144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1" name="Text Box 17">
          <a:extLst>
            <a:ext uri="{FF2B5EF4-FFF2-40B4-BE49-F238E27FC236}">
              <a16:creationId xmlns:a16="http://schemas.microsoft.com/office/drawing/2014/main" id="{84BFCDB6-AD28-47C2-B3DC-3192CCC0D7F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2" name="Text Box 18">
          <a:extLst>
            <a:ext uri="{FF2B5EF4-FFF2-40B4-BE49-F238E27FC236}">
              <a16:creationId xmlns:a16="http://schemas.microsoft.com/office/drawing/2014/main" id="{ECD044CF-D9B9-47FD-9E2C-8C12B65094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3" name="Text Box 19">
          <a:extLst>
            <a:ext uri="{FF2B5EF4-FFF2-40B4-BE49-F238E27FC236}">
              <a16:creationId xmlns:a16="http://schemas.microsoft.com/office/drawing/2014/main" id="{AE6AABDA-36E9-48AF-82EB-BE583E18B9A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4" name="Text Box 16">
          <a:extLst>
            <a:ext uri="{FF2B5EF4-FFF2-40B4-BE49-F238E27FC236}">
              <a16:creationId xmlns:a16="http://schemas.microsoft.com/office/drawing/2014/main" id="{9500F5E0-45C0-4479-A509-4DD271B9B556}"/>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5" name="Text Box 17">
          <a:extLst>
            <a:ext uri="{FF2B5EF4-FFF2-40B4-BE49-F238E27FC236}">
              <a16:creationId xmlns:a16="http://schemas.microsoft.com/office/drawing/2014/main" id="{43D809C7-AF9A-4310-A324-0EB867B87E14}"/>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6" name="Text Box 18">
          <a:extLst>
            <a:ext uri="{FF2B5EF4-FFF2-40B4-BE49-F238E27FC236}">
              <a16:creationId xmlns:a16="http://schemas.microsoft.com/office/drawing/2014/main" id="{A7D1D0FA-6B7A-46D0-81B3-D930E1CEAD7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7" name="Text Box 19">
          <a:extLst>
            <a:ext uri="{FF2B5EF4-FFF2-40B4-BE49-F238E27FC236}">
              <a16:creationId xmlns:a16="http://schemas.microsoft.com/office/drawing/2014/main" id="{19D89800-46FC-40FA-ADF2-FD0CD0A22D97}"/>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28" name="Text Box 15">
          <a:extLst>
            <a:ext uri="{FF2B5EF4-FFF2-40B4-BE49-F238E27FC236}">
              <a16:creationId xmlns:a16="http://schemas.microsoft.com/office/drawing/2014/main" id="{F4E998E7-84C8-4FD9-A12A-0AF795AC4A2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29" name="Text Box 16">
          <a:extLst>
            <a:ext uri="{FF2B5EF4-FFF2-40B4-BE49-F238E27FC236}">
              <a16:creationId xmlns:a16="http://schemas.microsoft.com/office/drawing/2014/main" id="{6187353B-0135-4817-8F3C-12F39505ADF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0" name="Text Box 17">
          <a:extLst>
            <a:ext uri="{FF2B5EF4-FFF2-40B4-BE49-F238E27FC236}">
              <a16:creationId xmlns:a16="http://schemas.microsoft.com/office/drawing/2014/main" id="{BB6199A8-BEAA-496C-9D74-FE313C710B2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1" name="Text Box 18">
          <a:extLst>
            <a:ext uri="{FF2B5EF4-FFF2-40B4-BE49-F238E27FC236}">
              <a16:creationId xmlns:a16="http://schemas.microsoft.com/office/drawing/2014/main" id="{ECBC41D5-14F4-46C9-8B18-F87E811D243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2" name="Text Box 19">
          <a:extLst>
            <a:ext uri="{FF2B5EF4-FFF2-40B4-BE49-F238E27FC236}">
              <a16:creationId xmlns:a16="http://schemas.microsoft.com/office/drawing/2014/main" id="{DF5DF517-A7AE-4B1F-B852-B4C868738D7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3" name="Text Box 16">
          <a:extLst>
            <a:ext uri="{FF2B5EF4-FFF2-40B4-BE49-F238E27FC236}">
              <a16:creationId xmlns:a16="http://schemas.microsoft.com/office/drawing/2014/main" id="{E3DA81CC-E757-4105-A055-6039E89F235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4" name="Text Box 17">
          <a:extLst>
            <a:ext uri="{FF2B5EF4-FFF2-40B4-BE49-F238E27FC236}">
              <a16:creationId xmlns:a16="http://schemas.microsoft.com/office/drawing/2014/main" id="{ABF36C92-D921-4AC8-A5C8-B4D3AB87184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5" name="Text Box 18">
          <a:extLst>
            <a:ext uri="{FF2B5EF4-FFF2-40B4-BE49-F238E27FC236}">
              <a16:creationId xmlns:a16="http://schemas.microsoft.com/office/drawing/2014/main" id="{DA08045F-A456-4531-9FE5-D04CFC0AF2B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6" name="Text Box 16">
          <a:extLst>
            <a:ext uri="{FF2B5EF4-FFF2-40B4-BE49-F238E27FC236}">
              <a16:creationId xmlns:a16="http://schemas.microsoft.com/office/drawing/2014/main" id="{8A40B89B-2AF9-4462-BE5C-15C5F503FF4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7" name="Text Box 17">
          <a:extLst>
            <a:ext uri="{FF2B5EF4-FFF2-40B4-BE49-F238E27FC236}">
              <a16:creationId xmlns:a16="http://schemas.microsoft.com/office/drawing/2014/main" id="{34753E9C-CB41-4574-A2AC-41D379E88D9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8" name="Text Box 18">
          <a:extLst>
            <a:ext uri="{FF2B5EF4-FFF2-40B4-BE49-F238E27FC236}">
              <a16:creationId xmlns:a16="http://schemas.microsoft.com/office/drawing/2014/main" id="{9D616DCD-5363-4832-9FD5-0C1A131DE11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9" name="Text Box 19">
          <a:extLst>
            <a:ext uri="{FF2B5EF4-FFF2-40B4-BE49-F238E27FC236}">
              <a16:creationId xmlns:a16="http://schemas.microsoft.com/office/drawing/2014/main" id="{1A0B78B7-CB52-4737-94B2-71269CCA22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0" name="Text Box 16">
          <a:extLst>
            <a:ext uri="{FF2B5EF4-FFF2-40B4-BE49-F238E27FC236}">
              <a16:creationId xmlns:a16="http://schemas.microsoft.com/office/drawing/2014/main" id="{2DE5EAA3-958D-4B92-8761-78D88561801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1" name="Text Box 17">
          <a:extLst>
            <a:ext uri="{FF2B5EF4-FFF2-40B4-BE49-F238E27FC236}">
              <a16:creationId xmlns:a16="http://schemas.microsoft.com/office/drawing/2014/main" id="{E3F2221A-EE0C-4FB4-9DA4-1FC3BF0E3FC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2" name="Text Box 18">
          <a:extLst>
            <a:ext uri="{FF2B5EF4-FFF2-40B4-BE49-F238E27FC236}">
              <a16:creationId xmlns:a16="http://schemas.microsoft.com/office/drawing/2014/main" id="{DD89F16A-A280-48C5-9877-2CF28153D1C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3" name="Text Box 19">
          <a:extLst>
            <a:ext uri="{FF2B5EF4-FFF2-40B4-BE49-F238E27FC236}">
              <a16:creationId xmlns:a16="http://schemas.microsoft.com/office/drawing/2014/main" id="{124DC572-3F18-4C6A-9064-80BBF632615B}"/>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444" name="Text Box 15">
          <a:extLst>
            <a:ext uri="{FF2B5EF4-FFF2-40B4-BE49-F238E27FC236}">
              <a16:creationId xmlns:a16="http://schemas.microsoft.com/office/drawing/2014/main" id="{32C94390-27B0-4DBA-8A7C-1D714A4323D5}"/>
            </a:ext>
          </a:extLst>
        </xdr:cNvPr>
        <xdr:cNvSpPr txBox="1">
          <a:spLocks noChangeArrowheads="1"/>
        </xdr:cNvSpPr>
      </xdr:nvSpPr>
      <xdr:spPr bwMode="auto">
        <a:xfrm>
          <a:off x="4743450" y="45853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45" name="Text Box 15">
          <a:extLst>
            <a:ext uri="{FF2B5EF4-FFF2-40B4-BE49-F238E27FC236}">
              <a16:creationId xmlns:a16="http://schemas.microsoft.com/office/drawing/2014/main" id="{A1F70294-A742-4BE9-8620-325C49D7B6B9}"/>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46" name="Text Box 15">
          <a:extLst>
            <a:ext uri="{FF2B5EF4-FFF2-40B4-BE49-F238E27FC236}">
              <a16:creationId xmlns:a16="http://schemas.microsoft.com/office/drawing/2014/main" id="{7F798A3B-271E-40B6-A0DE-A287B71C6188}"/>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47" name="Text Box 15">
          <a:extLst>
            <a:ext uri="{FF2B5EF4-FFF2-40B4-BE49-F238E27FC236}">
              <a16:creationId xmlns:a16="http://schemas.microsoft.com/office/drawing/2014/main" id="{DAFA4477-1BB9-4B51-ABB9-3AD76D2F2B0E}"/>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48" name="Text Box 15">
          <a:extLst>
            <a:ext uri="{FF2B5EF4-FFF2-40B4-BE49-F238E27FC236}">
              <a16:creationId xmlns:a16="http://schemas.microsoft.com/office/drawing/2014/main" id="{9DDAED6F-F4A3-4768-B582-6FB9F3DDFA8C}"/>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3449" name="Text Box 15">
          <a:extLst>
            <a:ext uri="{FF2B5EF4-FFF2-40B4-BE49-F238E27FC236}">
              <a16:creationId xmlns:a16="http://schemas.microsoft.com/office/drawing/2014/main" id="{FAC6B15B-4522-4C22-BB5F-B4CADD761F5B}"/>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0" name="Text Box 16">
          <a:extLst>
            <a:ext uri="{FF2B5EF4-FFF2-40B4-BE49-F238E27FC236}">
              <a16:creationId xmlns:a16="http://schemas.microsoft.com/office/drawing/2014/main" id="{88AC5E41-4B85-4070-9EF6-8E1D0566B5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1" name="Text Box 17">
          <a:extLst>
            <a:ext uri="{FF2B5EF4-FFF2-40B4-BE49-F238E27FC236}">
              <a16:creationId xmlns:a16="http://schemas.microsoft.com/office/drawing/2014/main" id="{29CC4777-FD60-41F4-9DF7-8EE3AA8E1BA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2" name="Text Box 18">
          <a:extLst>
            <a:ext uri="{FF2B5EF4-FFF2-40B4-BE49-F238E27FC236}">
              <a16:creationId xmlns:a16="http://schemas.microsoft.com/office/drawing/2014/main" id="{EADC8782-256C-48F9-85E8-761884AAD3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3" name="Text Box 19">
          <a:extLst>
            <a:ext uri="{FF2B5EF4-FFF2-40B4-BE49-F238E27FC236}">
              <a16:creationId xmlns:a16="http://schemas.microsoft.com/office/drawing/2014/main" id="{131C288E-54AC-4B1D-AFB7-AECB8D793F5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4" name="Text Box 16">
          <a:extLst>
            <a:ext uri="{FF2B5EF4-FFF2-40B4-BE49-F238E27FC236}">
              <a16:creationId xmlns:a16="http://schemas.microsoft.com/office/drawing/2014/main" id="{ED6629F4-F1A0-460E-997B-AF734003A8DD}"/>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5" name="Text Box 17">
          <a:extLst>
            <a:ext uri="{FF2B5EF4-FFF2-40B4-BE49-F238E27FC236}">
              <a16:creationId xmlns:a16="http://schemas.microsoft.com/office/drawing/2014/main" id="{256B504A-C9C1-4C7E-9BE7-FE74CF527BA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6" name="Text Box 18">
          <a:extLst>
            <a:ext uri="{FF2B5EF4-FFF2-40B4-BE49-F238E27FC236}">
              <a16:creationId xmlns:a16="http://schemas.microsoft.com/office/drawing/2014/main" id="{643F2E4E-CEE9-4A63-8C17-236257EF312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7" name="Text Box 19">
          <a:extLst>
            <a:ext uri="{FF2B5EF4-FFF2-40B4-BE49-F238E27FC236}">
              <a16:creationId xmlns:a16="http://schemas.microsoft.com/office/drawing/2014/main" id="{A44FB97F-E022-4F0F-92F8-02916D9980B4}"/>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8" name="Text Box 16">
          <a:extLst>
            <a:ext uri="{FF2B5EF4-FFF2-40B4-BE49-F238E27FC236}">
              <a16:creationId xmlns:a16="http://schemas.microsoft.com/office/drawing/2014/main" id="{9834FF92-C2CB-422B-BA7D-923AE1F0088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9" name="Text Box 17">
          <a:extLst>
            <a:ext uri="{FF2B5EF4-FFF2-40B4-BE49-F238E27FC236}">
              <a16:creationId xmlns:a16="http://schemas.microsoft.com/office/drawing/2014/main" id="{2AF77D6F-159F-4FE4-9A16-415FAD9B462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0" name="Text Box 18">
          <a:extLst>
            <a:ext uri="{FF2B5EF4-FFF2-40B4-BE49-F238E27FC236}">
              <a16:creationId xmlns:a16="http://schemas.microsoft.com/office/drawing/2014/main" id="{8BE85891-F1DE-42E6-8063-62052F700451}"/>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1" name="Text Box 19">
          <a:extLst>
            <a:ext uri="{FF2B5EF4-FFF2-40B4-BE49-F238E27FC236}">
              <a16:creationId xmlns:a16="http://schemas.microsoft.com/office/drawing/2014/main" id="{D4C31235-39A9-42C1-BD2C-3BCB1F8CCEA3}"/>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62" name="Text Box 15">
          <a:extLst>
            <a:ext uri="{FF2B5EF4-FFF2-40B4-BE49-F238E27FC236}">
              <a16:creationId xmlns:a16="http://schemas.microsoft.com/office/drawing/2014/main" id="{F61F27EA-63DC-49B0-9E34-61AC55C0FD6D}"/>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3" name="Text Box 16">
          <a:extLst>
            <a:ext uri="{FF2B5EF4-FFF2-40B4-BE49-F238E27FC236}">
              <a16:creationId xmlns:a16="http://schemas.microsoft.com/office/drawing/2014/main" id="{8D660DA8-8D96-4EAC-A73A-E891F3C3441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4" name="Text Box 17">
          <a:extLst>
            <a:ext uri="{FF2B5EF4-FFF2-40B4-BE49-F238E27FC236}">
              <a16:creationId xmlns:a16="http://schemas.microsoft.com/office/drawing/2014/main" id="{D9B89B9A-B836-425A-ABC2-8AA54A226C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5" name="Text Box 18">
          <a:extLst>
            <a:ext uri="{FF2B5EF4-FFF2-40B4-BE49-F238E27FC236}">
              <a16:creationId xmlns:a16="http://schemas.microsoft.com/office/drawing/2014/main" id="{7A8D76FC-875E-450D-9A13-AEEB1EF5A19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6" name="Text Box 19">
          <a:extLst>
            <a:ext uri="{FF2B5EF4-FFF2-40B4-BE49-F238E27FC236}">
              <a16:creationId xmlns:a16="http://schemas.microsoft.com/office/drawing/2014/main" id="{24ADBB0F-EFF5-4F5B-85C3-3F1489CBBF0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112</xdr:row>
      <xdr:rowOff>504825</xdr:rowOff>
    </xdr:from>
    <xdr:ext cx="95250" cy="442269"/>
    <xdr:sp macro="" textlink="">
      <xdr:nvSpPr>
        <xdr:cNvPr id="3467" name="Text Box 15">
          <a:extLst>
            <a:ext uri="{FF2B5EF4-FFF2-40B4-BE49-F238E27FC236}">
              <a16:creationId xmlns:a16="http://schemas.microsoft.com/office/drawing/2014/main" id="{8D336D89-7543-492E-8937-83B70CF6D36E}"/>
            </a:ext>
          </a:extLst>
        </xdr:cNvPr>
        <xdr:cNvSpPr txBox="1">
          <a:spLocks noChangeArrowheads="1"/>
        </xdr:cNvSpPr>
      </xdr:nvSpPr>
      <xdr:spPr bwMode="auto">
        <a:xfrm>
          <a:off x="14363700" y="47339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8" name="Text Box 16">
          <a:extLst>
            <a:ext uri="{FF2B5EF4-FFF2-40B4-BE49-F238E27FC236}">
              <a16:creationId xmlns:a16="http://schemas.microsoft.com/office/drawing/2014/main" id="{5909CE36-C2A6-4C69-BEDA-FBDA68E90C5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9" name="Text Box 17">
          <a:extLst>
            <a:ext uri="{FF2B5EF4-FFF2-40B4-BE49-F238E27FC236}">
              <a16:creationId xmlns:a16="http://schemas.microsoft.com/office/drawing/2014/main" id="{52DD6AD7-D777-4259-AB3A-0E58AC2F957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70" name="Text Box 18">
          <a:extLst>
            <a:ext uri="{FF2B5EF4-FFF2-40B4-BE49-F238E27FC236}">
              <a16:creationId xmlns:a16="http://schemas.microsoft.com/office/drawing/2014/main" id="{0177CF48-DB26-4BDE-B461-6126D6184FC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1" name="Text Box 16">
          <a:extLst>
            <a:ext uri="{FF2B5EF4-FFF2-40B4-BE49-F238E27FC236}">
              <a16:creationId xmlns:a16="http://schemas.microsoft.com/office/drawing/2014/main" id="{4B0DFF74-CA1A-43C3-B688-1782C2AF6E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2" name="Text Box 17">
          <a:extLst>
            <a:ext uri="{FF2B5EF4-FFF2-40B4-BE49-F238E27FC236}">
              <a16:creationId xmlns:a16="http://schemas.microsoft.com/office/drawing/2014/main" id="{7728F728-17D2-4F67-A19A-76E9504FCD8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3" name="Text Box 18">
          <a:extLst>
            <a:ext uri="{FF2B5EF4-FFF2-40B4-BE49-F238E27FC236}">
              <a16:creationId xmlns:a16="http://schemas.microsoft.com/office/drawing/2014/main" id="{851752E4-E7B7-4D70-A61D-C84790C7687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4" name="Text Box 19">
          <a:extLst>
            <a:ext uri="{FF2B5EF4-FFF2-40B4-BE49-F238E27FC236}">
              <a16:creationId xmlns:a16="http://schemas.microsoft.com/office/drawing/2014/main" id="{562876A3-9BEE-4E3A-8981-5AAD39813BC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5" name="Text Box 16">
          <a:extLst>
            <a:ext uri="{FF2B5EF4-FFF2-40B4-BE49-F238E27FC236}">
              <a16:creationId xmlns:a16="http://schemas.microsoft.com/office/drawing/2014/main" id="{72AD2B57-D198-4269-AD48-AF95A90AD40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6" name="Text Box 17">
          <a:extLst>
            <a:ext uri="{FF2B5EF4-FFF2-40B4-BE49-F238E27FC236}">
              <a16:creationId xmlns:a16="http://schemas.microsoft.com/office/drawing/2014/main" id="{A34E26D2-DB7A-407F-992F-27195D94CF1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7" name="Text Box 18">
          <a:extLst>
            <a:ext uri="{FF2B5EF4-FFF2-40B4-BE49-F238E27FC236}">
              <a16:creationId xmlns:a16="http://schemas.microsoft.com/office/drawing/2014/main" id="{3C7B5CE0-23B5-446D-827F-366BC6811C6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478" name="Text Box 15">
          <a:extLst>
            <a:ext uri="{FF2B5EF4-FFF2-40B4-BE49-F238E27FC236}">
              <a16:creationId xmlns:a16="http://schemas.microsoft.com/office/drawing/2014/main" id="{B2D54A9D-79FF-4E9B-81FF-5B0C47B85A87}"/>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79" name="Text Box 16">
          <a:extLst>
            <a:ext uri="{FF2B5EF4-FFF2-40B4-BE49-F238E27FC236}">
              <a16:creationId xmlns:a16="http://schemas.microsoft.com/office/drawing/2014/main" id="{73EB77B3-9655-48FE-9871-08418959FE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0" name="Text Box 17">
          <a:extLst>
            <a:ext uri="{FF2B5EF4-FFF2-40B4-BE49-F238E27FC236}">
              <a16:creationId xmlns:a16="http://schemas.microsoft.com/office/drawing/2014/main" id="{A9BD663A-F162-49ED-A686-0848E2AF258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1" name="Text Box 18">
          <a:extLst>
            <a:ext uri="{FF2B5EF4-FFF2-40B4-BE49-F238E27FC236}">
              <a16:creationId xmlns:a16="http://schemas.microsoft.com/office/drawing/2014/main" id="{79EFA2A8-0548-44A9-8919-17751E915A7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2" name="Text Box 19">
          <a:extLst>
            <a:ext uri="{FF2B5EF4-FFF2-40B4-BE49-F238E27FC236}">
              <a16:creationId xmlns:a16="http://schemas.microsoft.com/office/drawing/2014/main" id="{176B3C7E-6045-47C5-A92D-5F0D37543E3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3" name="Text Box 16">
          <a:extLst>
            <a:ext uri="{FF2B5EF4-FFF2-40B4-BE49-F238E27FC236}">
              <a16:creationId xmlns:a16="http://schemas.microsoft.com/office/drawing/2014/main" id="{90AF5A19-AABF-495C-AA2D-9DEEEE677C5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4" name="Text Box 17">
          <a:extLst>
            <a:ext uri="{FF2B5EF4-FFF2-40B4-BE49-F238E27FC236}">
              <a16:creationId xmlns:a16="http://schemas.microsoft.com/office/drawing/2014/main" id="{4B99E6E8-10D1-47FA-834E-4D5BCE014559}"/>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5" name="Text Box 18">
          <a:extLst>
            <a:ext uri="{FF2B5EF4-FFF2-40B4-BE49-F238E27FC236}">
              <a16:creationId xmlns:a16="http://schemas.microsoft.com/office/drawing/2014/main" id="{6DBDD380-485F-43EF-8346-304ED21BF88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6" name="Text Box 19">
          <a:extLst>
            <a:ext uri="{FF2B5EF4-FFF2-40B4-BE49-F238E27FC236}">
              <a16:creationId xmlns:a16="http://schemas.microsoft.com/office/drawing/2014/main" id="{EE5BEA4E-5681-4B89-9CEA-569AD420725A}"/>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7" name="Text Box 16">
          <a:extLst>
            <a:ext uri="{FF2B5EF4-FFF2-40B4-BE49-F238E27FC236}">
              <a16:creationId xmlns:a16="http://schemas.microsoft.com/office/drawing/2014/main" id="{F7142D0F-BE09-45E8-92F2-89DB2DFA7D5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8" name="Text Box 17">
          <a:extLst>
            <a:ext uri="{FF2B5EF4-FFF2-40B4-BE49-F238E27FC236}">
              <a16:creationId xmlns:a16="http://schemas.microsoft.com/office/drawing/2014/main" id="{8A920C09-42CF-46A2-9870-86E7ED2F2A88}"/>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9" name="Text Box 18">
          <a:extLst>
            <a:ext uri="{FF2B5EF4-FFF2-40B4-BE49-F238E27FC236}">
              <a16:creationId xmlns:a16="http://schemas.microsoft.com/office/drawing/2014/main" id="{D2942D72-3F14-4327-916B-7E48C25AF88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90" name="Text Box 19">
          <a:extLst>
            <a:ext uri="{FF2B5EF4-FFF2-40B4-BE49-F238E27FC236}">
              <a16:creationId xmlns:a16="http://schemas.microsoft.com/office/drawing/2014/main" id="{34EE26D3-3B17-4C83-A4A0-705AB6A75AAE}"/>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91" name="Text Box 15">
          <a:extLst>
            <a:ext uri="{FF2B5EF4-FFF2-40B4-BE49-F238E27FC236}">
              <a16:creationId xmlns:a16="http://schemas.microsoft.com/office/drawing/2014/main" id="{1675D41A-E19F-47A9-AEC5-3108BDEA603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2" name="Text Box 16">
          <a:extLst>
            <a:ext uri="{FF2B5EF4-FFF2-40B4-BE49-F238E27FC236}">
              <a16:creationId xmlns:a16="http://schemas.microsoft.com/office/drawing/2014/main" id="{FD639F85-2C42-46AB-B1B2-B42DF17B84E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3" name="Text Box 17">
          <a:extLst>
            <a:ext uri="{FF2B5EF4-FFF2-40B4-BE49-F238E27FC236}">
              <a16:creationId xmlns:a16="http://schemas.microsoft.com/office/drawing/2014/main" id="{FE56C6A3-B229-4BBE-A2EF-E20CC4C42FA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4" name="Text Box 18">
          <a:extLst>
            <a:ext uri="{FF2B5EF4-FFF2-40B4-BE49-F238E27FC236}">
              <a16:creationId xmlns:a16="http://schemas.microsoft.com/office/drawing/2014/main" id="{CC1CA9D3-8DFE-4880-91A4-19559316C90E}"/>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5" name="Text Box 19">
          <a:extLst>
            <a:ext uri="{FF2B5EF4-FFF2-40B4-BE49-F238E27FC236}">
              <a16:creationId xmlns:a16="http://schemas.microsoft.com/office/drawing/2014/main" id="{3DE87A31-61B3-47E9-A4B9-984B8822200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6" name="Text Box 16">
          <a:extLst>
            <a:ext uri="{FF2B5EF4-FFF2-40B4-BE49-F238E27FC236}">
              <a16:creationId xmlns:a16="http://schemas.microsoft.com/office/drawing/2014/main" id="{311614DE-0DE7-419A-A7F9-91027E59EC1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7" name="Text Box 17">
          <a:extLst>
            <a:ext uri="{FF2B5EF4-FFF2-40B4-BE49-F238E27FC236}">
              <a16:creationId xmlns:a16="http://schemas.microsoft.com/office/drawing/2014/main" id="{D6096127-446F-4279-9941-CA3C44973E3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15875</xdr:rowOff>
    </xdr:from>
    <xdr:ext cx="95250" cy="171450"/>
    <xdr:sp macro="" textlink="">
      <xdr:nvSpPr>
        <xdr:cNvPr id="3498" name="Text Box 18">
          <a:extLst>
            <a:ext uri="{FF2B5EF4-FFF2-40B4-BE49-F238E27FC236}">
              <a16:creationId xmlns:a16="http://schemas.microsoft.com/office/drawing/2014/main" id="{281F3F68-2A08-4461-BF6B-D1A6C8A14E50}"/>
            </a:ext>
          </a:extLst>
        </xdr:cNvPr>
        <xdr:cNvSpPr txBox="1">
          <a:spLocks noChangeArrowheads="1"/>
        </xdr:cNvSpPr>
      </xdr:nvSpPr>
      <xdr:spPr bwMode="auto">
        <a:xfrm>
          <a:off x="14355762" y="47726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99" name="Text Box 16">
          <a:extLst>
            <a:ext uri="{FF2B5EF4-FFF2-40B4-BE49-F238E27FC236}">
              <a16:creationId xmlns:a16="http://schemas.microsoft.com/office/drawing/2014/main" id="{956819A5-5DE5-43DE-890B-9F0CAADFD4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0" name="Text Box 17">
          <a:extLst>
            <a:ext uri="{FF2B5EF4-FFF2-40B4-BE49-F238E27FC236}">
              <a16:creationId xmlns:a16="http://schemas.microsoft.com/office/drawing/2014/main" id="{62906131-B29A-4E67-B734-09B92DDD45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1" name="Text Box 18">
          <a:extLst>
            <a:ext uri="{FF2B5EF4-FFF2-40B4-BE49-F238E27FC236}">
              <a16:creationId xmlns:a16="http://schemas.microsoft.com/office/drawing/2014/main" id="{BD09DA7F-21C7-4A58-BDF9-C90E35D0FED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2" name="Text Box 19">
          <a:extLst>
            <a:ext uri="{FF2B5EF4-FFF2-40B4-BE49-F238E27FC236}">
              <a16:creationId xmlns:a16="http://schemas.microsoft.com/office/drawing/2014/main" id="{AD2D1B51-9BA4-44B3-BCCA-04F701E905FC}"/>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3" name="Text Box 16">
          <a:extLst>
            <a:ext uri="{FF2B5EF4-FFF2-40B4-BE49-F238E27FC236}">
              <a16:creationId xmlns:a16="http://schemas.microsoft.com/office/drawing/2014/main" id="{9C8D466E-823F-48DC-AB85-A10DD8E3B8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04" name="Text Box 15">
          <a:extLst>
            <a:ext uri="{FF2B5EF4-FFF2-40B4-BE49-F238E27FC236}">
              <a16:creationId xmlns:a16="http://schemas.microsoft.com/office/drawing/2014/main" id="{44F51C94-5003-4F14-BD5F-20C6D8728D2B}"/>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505" name="Text Box 15">
          <a:extLst>
            <a:ext uri="{FF2B5EF4-FFF2-40B4-BE49-F238E27FC236}">
              <a16:creationId xmlns:a16="http://schemas.microsoft.com/office/drawing/2014/main" id="{7FF4CCE4-A0BB-4B5A-9F1E-B9A3B6858326}"/>
            </a:ext>
          </a:extLst>
        </xdr:cNvPr>
        <xdr:cNvSpPr txBox="1">
          <a:spLocks noChangeArrowheads="1"/>
        </xdr:cNvSpPr>
      </xdr:nvSpPr>
      <xdr:spPr bwMode="auto">
        <a:xfrm>
          <a:off x="4743450" y="48082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06" name="Text Box 15">
          <a:extLst>
            <a:ext uri="{FF2B5EF4-FFF2-40B4-BE49-F238E27FC236}">
              <a16:creationId xmlns:a16="http://schemas.microsoft.com/office/drawing/2014/main" id="{95604BDC-F073-40C7-864D-F5D4911B7B78}"/>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07" name="Text Box 15">
          <a:extLst>
            <a:ext uri="{FF2B5EF4-FFF2-40B4-BE49-F238E27FC236}">
              <a16:creationId xmlns:a16="http://schemas.microsoft.com/office/drawing/2014/main" id="{3E116863-701B-4A9A-82AD-EC9267E7F3FB}"/>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08" name="Text Box 15">
          <a:extLst>
            <a:ext uri="{FF2B5EF4-FFF2-40B4-BE49-F238E27FC236}">
              <a16:creationId xmlns:a16="http://schemas.microsoft.com/office/drawing/2014/main" id="{50AE849C-C77F-4CDE-A5DA-015B0878368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09" name="Text Box 15">
          <a:extLst>
            <a:ext uri="{FF2B5EF4-FFF2-40B4-BE49-F238E27FC236}">
              <a16:creationId xmlns:a16="http://schemas.microsoft.com/office/drawing/2014/main" id="{40909DAF-BF4E-4809-9818-497265F606EC}"/>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10" name="Text Box 15">
          <a:extLst>
            <a:ext uri="{FF2B5EF4-FFF2-40B4-BE49-F238E27FC236}">
              <a16:creationId xmlns:a16="http://schemas.microsoft.com/office/drawing/2014/main" id="{1F9C0CBF-C818-45E0-8AC0-A40A4BE2E586}"/>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1" name="Text Box 16">
          <a:extLst>
            <a:ext uri="{FF2B5EF4-FFF2-40B4-BE49-F238E27FC236}">
              <a16:creationId xmlns:a16="http://schemas.microsoft.com/office/drawing/2014/main" id="{1FBDF7F6-D9D8-4AED-BC29-C98CCE8FD9A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2" name="Text Box 17">
          <a:extLst>
            <a:ext uri="{FF2B5EF4-FFF2-40B4-BE49-F238E27FC236}">
              <a16:creationId xmlns:a16="http://schemas.microsoft.com/office/drawing/2014/main" id="{D717F43C-50C4-48BE-9FCB-CB52B4B0B2C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3" name="Text Box 18">
          <a:extLst>
            <a:ext uri="{FF2B5EF4-FFF2-40B4-BE49-F238E27FC236}">
              <a16:creationId xmlns:a16="http://schemas.microsoft.com/office/drawing/2014/main" id="{0E7E8F09-8FDC-418A-A22F-EAEA75C91A8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4" name="Text Box 19">
          <a:extLst>
            <a:ext uri="{FF2B5EF4-FFF2-40B4-BE49-F238E27FC236}">
              <a16:creationId xmlns:a16="http://schemas.microsoft.com/office/drawing/2014/main" id="{414D36BD-E3B3-49B3-B911-7E7549D3D99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5" name="Text Box 16">
          <a:extLst>
            <a:ext uri="{FF2B5EF4-FFF2-40B4-BE49-F238E27FC236}">
              <a16:creationId xmlns:a16="http://schemas.microsoft.com/office/drawing/2014/main" id="{4548D31E-41FB-488C-B3C5-62FBB51479D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6" name="Text Box 17">
          <a:extLst>
            <a:ext uri="{FF2B5EF4-FFF2-40B4-BE49-F238E27FC236}">
              <a16:creationId xmlns:a16="http://schemas.microsoft.com/office/drawing/2014/main" id="{621F443B-AFF6-4064-9EC7-F4B7D9AB2DD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7" name="Text Box 18">
          <a:extLst>
            <a:ext uri="{FF2B5EF4-FFF2-40B4-BE49-F238E27FC236}">
              <a16:creationId xmlns:a16="http://schemas.microsoft.com/office/drawing/2014/main" id="{D12F5358-9209-4B90-8F1C-28100121491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8" name="Text Box 19">
          <a:extLst>
            <a:ext uri="{FF2B5EF4-FFF2-40B4-BE49-F238E27FC236}">
              <a16:creationId xmlns:a16="http://schemas.microsoft.com/office/drawing/2014/main" id="{3CFB6339-630D-40B7-A967-F7A298E8F587}"/>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19" name="Text Box 16">
          <a:extLst>
            <a:ext uri="{FF2B5EF4-FFF2-40B4-BE49-F238E27FC236}">
              <a16:creationId xmlns:a16="http://schemas.microsoft.com/office/drawing/2014/main" id="{94968345-DF0F-440F-8288-2D7090E9DA91}"/>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0" name="Text Box 17">
          <a:extLst>
            <a:ext uri="{FF2B5EF4-FFF2-40B4-BE49-F238E27FC236}">
              <a16:creationId xmlns:a16="http://schemas.microsoft.com/office/drawing/2014/main" id="{C7CEB69E-E353-4EB7-9447-D181F65D32E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1" name="Text Box 18">
          <a:extLst>
            <a:ext uri="{FF2B5EF4-FFF2-40B4-BE49-F238E27FC236}">
              <a16:creationId xmlns:a16="http://schemas.microsoft.com/office/drawing/2014/main" id="{C6FA7F96-0D79-41E8-9F86-2C3FCC6E32B6}"/>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2" name="Text Box 19">
          <a:extLst>
            <a:ext uri="{FF2B5EF4-FFF2-40B4-BE49-F238E27FC236}">
              <a16:creationId xmlns:a16="http://schemas.microsoft.com/office/drawing/2014/main" id="{BDCCFFD8-92B1-410F-8A71-D1E5A7CE67D5}"/>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23" name="Text Box 15">
          <a:extLst>
            <a:ext uri="{FF2B5EF4-FFF2-40B4-BE49-F238E27FC236}">
              <a16:creationId xmlns:a16="http://schemas.microsoft.com/office/drawing/2014/main" id="{95113697-7026-42EE-A2CE-7F94D528D64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4" name="Text Box 16">
          <a:extLst>
            <a:ext uri="{FF2B5EF4-FFF2-40B4-BE49-F238E27FC236}">
              <a16:creationId xmlns:a16="http://schemas.microsoft.com/office/drawing/2014/main" id="{B76EB24A-2398-4368-84BF-49993A5517AD}"/>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5" name="Text Box 17">
          <a:extLst>
            <a:ext uri="{FF2B5EF4-FFF2-40B4-BE49-F238E27FC236}">
              <a16:creationId xmlns:a16="http://schemas.microsoft.com/office/drawing/2014/main" id="{2558E169-BEFE-4D60-97E1-155E2548F5A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6" name="Text Box 18">
          <a:extLst>
            <a:ext uri="{FF2B5EF4-FFF2-40B4-BE49-F238E27FC236}">
              <a16:creationId xmlns:a16="http://schemas.microsoft.com/office/drawing/2014/main" id="{448E6E19-BE02-4831-81F9-AC9BFB1DE012}"/>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7" name="Text Box 19">
          <a:extLst>
            <a:ext uri="{FF2B5EF4-FFF2-40B4-BE49-F238E27FC236}">
              <a16:creationId xmlns:a16="http://schemas.microsoft.com/office/drawing/2014/main" id="{CF87D484-1C18-427A-B2E5-1F304DFD3EC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8" name="Text Box 16">
          <a:extLst>
            <a:ext uri="{FF2B5EF4-FFF2-40B4-BE49-F238E27FC236}">
              <a16:creationId xmlns:a16="http://schemas.microsoft.com/office/drawing/2014/main" id="{ADA5D2D0-8061-4AFC-8442-0FC8A24B896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9" name="Text Box 17">
          <a:extLst>
            <a:ext uri="{FF2B5EF4-FFF2-40B4-BE49-F238E27FC236}">
              <a16:creationId xmlns:a16="http://schemas.microsoft.com/office/drawing/2014/main" id="{6F9FCBEA-6E53-40CD-9DDD-2EBD075A68A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30" name="Text Box 18">
          <a:extLst>
            <a:ext uri="{FF2B5EF4-FFF2-40B4-BE49-F238E27FC236}">
              <a16:creationId xmlns:a16="http://schemas.microsoft.com/office/drawing/2014/main" id="{44C60097-F69C-4D51-BE52-25590B0F2CB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1" name="Text Box 16">
          <a:extLst>
            <a:ext uri="{FF2B5EF4-FFF2-40B4-BE49-F238E27FC236}">
              <a16:creationId xmlns:a16="http://schemas.microsoft.com/office/drawing/2014/main" id="{51B04730-246A-452A-BBB5-1ACACD596EE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2" name="Text Box 17">
          <a:extLst>
            <a:ext uri="{FF2B5EF4-FFF2-40B4-BE49-F238E27FC236}">
              <a16:creationId xmlns:a16="http://schemas.microsoft.com/office/drawing/2014/main" id="{55F6E6B7-1761-491F-A260-ABBD6511B65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3" name="Text Box 18">
          <a:extLst>
            <a:ext uri="{FF2B5EF4-FFF2-40B4-BE49-F238E27FC236}">
              <a16:creationId xmlns:a16="http://schemas.microsoft.com/office/drawing/2014/main" id="{4110A4F9-12C5-4251-88F8-4DF802AEC26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4" name="Text Box 19">
          <a:extLst>
            <a:ext uri="{FF2B5EF4-FFF2-40B4-BE49-F238E27FC236}">
              <a16:creationId xmlns:a16="http://schemas.microsoft.com/office/drawing/2014/main" id="{B4404759-919A-4B0F-AB90-9A9863B86FB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5" name="Text Box 16">
          <a:extLst>
            <a:ext uri="{FF2B5EF4-FFF2-40B4-BE49-F238E27FC236}">
              <a16:creationId xmlns:a16="http://schemas.microsoft.com/office/drawing/2014/main" id="{2C14C4D6-F28E-481B-AE74-35E8EB994F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6" name="Text Box 17">
          <a:extLst>
            <a:ext uri="{FF2B5EF4-FFF2-40B4-BE49-F238E27FC236}">
              <a16:creationId xmlns:a16="http://schemas.microsoft.com/office/drawing/2014/main" id="{CE1D99EB-1499-414C-8C6C-3AA35067BBC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7" name="Text Box 18">
          <a:extLst>
            <a:ext uri="{FF2B5EF4-FFF2-40B4-BE49-F238E27FC236}">
              <a16:creationId xmlns:a16="http://schemas.microsoft.com/office/drawing/2014/main" id="{789C4844-0B3C-4A4B-8A28-E619DD0437BA}"/>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8" name="Text Box 19">
          <a:extLst>
            <a:ext uri="{FF2B5EF4-FFF2-40B4-BE49-F238E27FC236}">
              <a16:creationId xmlns:a16="http://schemas.microsoft.com/office/drawing/2014/main" id="{760C88AA-ED18-4C29-935C-B75B0C1519C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539" name="Text Box 15">
          <a:extLst>
            <a:ext uri="{FF2B5EF4-FFF2-40B4-BE49-F238E27FC236}">
              <a16:creationId xmlns:a16="http://schemas.microsoft.com/office/drawing/2014/main" id="{F8D580DD-2947-481C-9209-9231215BC64C}"/>
            </a:ext>
          </a:extLst>
        </xdr:cNvPr>
        <xdr:cNvSpPr txBox="1">
          <a:spLocks noChangeArrowheads="1"/>
        </xdr:cNvSpPr>
      </xdr:nvSpPr>
      <xdr:spPr bwMode="auto">
        <a:xfrm>
          <a:off x="4743450" y="48082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40" name="Text Box 15">
          <a:extLst>
            <a:ext uri="{FF2B5EF4-FFF2-40B4-BE49-F238E27FC236}">
              <a16:creationId xmlns:a16="http://schemas.microsoft.com/office/drawing/2014/main" id="{A595CD0C-3BC2-467A-A670-040A31CBF771}"/>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41" name="Text Box 15">
          <a:extLst>
            <a:ext uri="{FF2B5EF4-FFF2-40B4-BE49-F238E27FC236}">
              <a16:creationId xmlns:a16="http://schemas.microsoft.com/office/drawing/2014/main" id="{A18216AF-CE14-4399-9214-9C9DDE72B15C}"/>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42" name="Text Box 15">
          <a:extLst>
            <a:ext uri="{FF2B5EF4-FFF2-40B4-BE49-F238E27FC236}">
              <a16:creationId xmlns:a16="http://schemas.microsoft.com/office/drawing/2014/main" id="{6A33BD45-BB30-4223-BE0E-64791F45B704}"/>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43" name="Text Box 15">
          <a:extLst>
            <a:ext uri="{FF2B5EF4-FFF2-40B4-BE49-F238E27FC236}">
              <a16:creationId xmlns:a16="http://schemas.microsoft.com/office/drawing/2014/main" id="{9C0A5F86-C766-479F-A010-CAF91B7469C9}"/>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213632"/>
    <xdr:sp macro="" textlink="">
      <xdr:nvSpPr>
        <xdr:cNvPr id="3544" name="Text Box 15">
          <a:extLst>
            <a:ext uri="{FF2B5EF4-FFF2-40B4-BE49-F238E27FC236}">
              <a16:creationId xmlns:a16="http://schemas.microsoft.com/office/drawing/2014/main" id="{E7DC1291-6756-488C-B229-B92037DF411D}"/>
            </a:ext>
          </a:extLst>
        </xdr:cNvPr>
        <xdr:cNvSpPr txBox="1">
          <a:spLocks noChangeArrowheads="1"/>
        </xdr:cNvSpPr>
      </xdr:nvSpPr>
      <xdr:spPr bwMode="auto">
        <a:xfrm>
          <a:off x="1436370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5" name="Text Box 16">
          <a:extLst>
            <a:ext uri="{FF2B5EF4-FFF2-40B4-BE49-F238E27FC236}">
              <a16:creationId xmlns:a16="http://schemas.microsoft.com/office/drawing/2014/main" id="{A41A70B1-6150-4A65-A204-3A901CCF871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6" name="Text Box 17">
          <a:extLst>
            <a:ext uri="{FF2B5EF4-FFF2-40B4-BE49-F238E27FC236}">
              <a16:creationId xmlns:a16="http://schemas.microsoft.com/office/drawing/2014/main" id="{CDB634B0-CC91-4FC9-A1C9-F85D1AC3828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7" name="Text Box 18">
          <a:extLst>
            <a:ext uri="{FF2B5EF4-FFF2-40B4-BE49-F238E27FC236}">
              <a16:creationId xmlns:a16="http://schemas.microsoft.com/office/drawing/2014/main" id="{3E4AB149-C21F-469D-ACCE-4133B68AFF2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8" name="Text Box 19">
          <a:extLst>
            <a:ext uri="{FF2B5EF4-FFF2-40B4-BE49-F238E27FC236}">
              <a16:creationId xmlns:a16="http://schemas.microsoft.com/office/drawing/2014/main" id="{B3C8E5A4-3DDA-472D-A7AD-EF3D983F8C7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49" name="Text Box 16">
          <a:extLst>
            <a:ext uri="{FF2B5EF4-FFF2-40B4-BE49-F238E27FC236}">
              <a16:creationId xmlns:a16="http://schemas.microsoft.com/office/drawing/2014/main" id="{EC7BC5E4-0DB9-4846-A900-E7F6E4B78F3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0" name="Text Box 17">
          <a:extLst>
            <a:ext uri="{FF2B5EF4-FFF2-40B4-BE49-F238E27FC236}">
              <a16:creationId xmlns:a16="http://schemas.microsoft.com/office/drawing/2014/main" id="{A6859CD3-1B2B-4229-BCE8-B76765226C7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1" name="Text Box 18">
          <a:extLst>
            <a:ext uri="{FF2B5EF4-FFF2-40B4-BE49-F238E27FC236}">
              <a16:creationId xmlns:a16="http://schemas.microsoft.com/office/drawing/2014/main" id="{B2E3C2B2-2FA7-4368-B143-E50009C8F2E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2" name="Text Box 19">
          <a:extLst>
            <a:ext uri="{FF2B5EF4-FFF2-40B4-BE49-F238E27FC236}">
              <a16:creationId xmlns:a16="http://schemas.microsoft.com/office/drawing/2014/main" id="{9930E0F7-B66D-419F-A06A-B4EA7EFFC5B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3" name="Text Box 16">
          <a:extLst>
            <a:ext uri="{FF2B5EF4-FFF2-40B4-BE49-F238E27FC236}">
              <a16:creationId xmlns:a16="http://schemas.microsoft.com/office/drawing/2014/main" id="{7E939FFB-4608-481F-9E47-C3714D8378D7}"/>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4" name="Text Box 17">
          <a:extLst>
            <a:ext uri="{FF2B5EF4-FFF2-40B4-BE49-F238E27FC236}">
              <a16:creationId xmlns:a16="http://schemas.microsoft.com/office/drawing/2014/main" id="{46DFBB21-9A89-44A7-903A-1A556300E274}"/>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5" name="Text Box 18">
          <a:extLst>
            <a:ext uri="{FF2B5EF4-FFF2-40B4-BE49-F238E27FC236}">
              <a16:creationId xmlns:a16="http://schemas.microsoft.com/office/drawing/2014/main" id="{17EC1744-5F7F-492A-AF9A-CAFCFC9FCC28}"/>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6" name="Text Box 19">
          <a:extLst>
            <a:ext uri="{FF2B5EF4-FFF2-40B4-BE49-F238E27FC236}">
              <a16:creationId xmlns:a16="http://schemas.microsoft.com/office/drawing/2014/main" id="{674A27A6-A79E-40E3-991A-B466FEF6459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57" name="Text Box 15">
          <a:extLst>
            <a:ext uri="{FF2B5EF4-FFF2-40B4-BE49-F238E27FC236}">
              <a16:creationId xmlns:a16="http://schemas.microsoft.com/office/drawing/2014/main" id="{3C72D700-E304-490A-836A-519CA83648AD}"/>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8" name="Text Box 16">
          <a:extLst>
            <a:ext uri="{FF2B5EF4-FFF2-40B4-BE49-F238E27FC236}">
              <a16:creationId xmlns:a16="http://schemas.microsoft.com/office/drawing/2014/main" id="{813B1256-CDE8-49BD-8012-8ABBD241850B}"/>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9" name="Text Box 17">
          <a:extLst>
            <a:ext uri="{FF2B5EF4-FFF2-40B4-BE49-F238E27FC236}">
              <a16:creationId xmlns:a16="http://schemas.microsoft.com/office/drawing/2014/main" id="{AE0450D3-BAC5-4ABA-8F7E-78820B416AC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0" name="Text Box 18">
          <a:extLst>
            <a:ext uri="{FF2B5EF4-FFF2-40B4-BE49-F238E27FC236}">
              <a16:creationId xmlns:a16="http://schemas.microsoft.com/office/drawing/2014/main" id="{670690A1-8807-4766-85E2-26F426F148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1" name="Text Box 19">
          <a:extLst>
            <a:ext uri="{FF2B5EF4-FFF2-40B4-BE49-F238E27FC236}">
              <a16:creationId xmlns:a16="http://schemas.microsoft.com/office/drawing/2014/main" id="{D094C2BB-DD58-43C2-9D47-D14E4889FC7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118</xdr:row>
      <xdr:rowOff>504825</xdr:rowOff>
    </xdr:from>
    <xdr:ext cx="95250" cy="442269"/>
    <xdr:sp macro="" textlink="">
      <xdr:nvSpPr>
        <xdr:cNvPr id="3562" name="Text Box 15">
          <a:extLst>
            <a:ext uri="{FF2B5EF4-FFF2-40B4-BE49-F238E27FC236}">
              <a16:creationId xmlns:a16="http://schemas.microsoft.com/office/drawing/2014/main" id="{EC748957-BF8D-49AB-B661-89DEBC8A2384}"/>
            </a:ext>
          </a:extLst>
        </xdr:cNvPr>
        <xdr:cNvSpPr txBox="1">
          <a:spLocks noChangeArrowheads="1"/>
        </xdr:cNvSpPr>
      </xdr:nvSpPr>
      <xdr:spPr bwMode="auto">
        <a:xfrm>
          <a:off x="14363700" y="49568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3" name="Text Box 16">
          <a:extLst>
            <a:ext uri="{FF2B5EF4-FFF2-40B4-BE49-F238E27FC236}">
              <a16:creationId xmlns:a16="http://schemas.microsoft.com/office/drawing/2014/main" id="{3D3A9E8F-DC44-4A2A-AC0E-36A8AD4B3F1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4" name="Text Box 17">
          <a:extLst>
            <a:ext uri="{FF2B5EF4-FFF2-40B4-BE49-F238E27FC236}">
              <a16:creationId xmlns:a16="http://schemas.microsoft.com/office/drawing/2014/main" id="{DBD13DB5-643D-4FFB-9A62-0E221FFE640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5" name="Text Box 18">
          <a:extLst>
            <a:ext uri="{FF2B5EF4-FFF2-40B4-BE49-F238E27FC236}">
              <a16:creationId xmlns:a16="http://schemas.microsoft.com/office/drawing/2014/main" id="{F7969704-F787-43E8-BF62-D8D02896420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6" name="Text Box 16">
          <a:extLst>
            <a:ext uri="{FF2B5EF4-FFF2-40B4-BE49-F238E27FC236}">
              <a16:creationId xmlns:a16="http://schemas.microsoft.com/office/drawing/2014/main" id="{D02EF6B0-ABE1-4208-A68C-7FB46EE7899C}"/>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7" name="Text Box 17">
          <a:extLst>
            <a:ext uri="{FF2B5EF4-FFF2-40B4-BE49-F238E27FC236}">
              <a16:creationId xmlns:a16="http://schemas.microsoft.com/office/drawing/2014/main" id="{F62CCA1F-DD23-4A0B-8908-AF954E38FE5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8" name="Text Box 18">
          <a:extLst>
            <a:ext uri="{FF2B5EF4-FFF2-40B4-BE49-F238E27FC236}">
              <a16:creationId xmlns:a16="http://schemas.microsoft.com/office/drawing/2014/main" id="{669CD2D5-923F-461C-A5D2-76ABAD589DC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9" name="Text Box 19">
          <a:extLst>
            <a:ext uri="{FF2B5EF4-FFF2-40B4-BE49-F238E27FC236}">
              <a16:creationId xmlns:a16="http://schemas.microsoft.com/office/drawing/2014/main" id="{341CF40E-73B0-4ABD-BF2C-DE8FA6DED4D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0" name="Text Box 16">
          <a:extLst>
            <a:ext uri="{FF2B5EF4-FFF2-40B4-BE49-F238E27FC236}">
              <a16:creationId xmlns:a16="http://schemas.microsoft.com/office/drawing/2014/main" id="{92445BFE-6315-48B8-ACAD-64F61E0945F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1" name="Text Box 17">
          <a:extLst>
            <a:ext uri="{FF2B5EF4-FFF2-40B4-BE49-F238E27FC236}">
              <a16:creationId xmlns:a16="http://schemas.microsoft.com/office/drawing/2014/main" id="{9A885934-8D62-4791-AC3C-8BD6C66C588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2" name="Text Box 18">
          <a:extLst>
            <a:ext uri="{FF2B5EF4-FFF2-40B4-BE49-F238E27FC236}">
              <a16:creationId xmlns:a16="http://schemas.microsoft.com/office/drawing/2014/main" id="{A466F8BA-5435-4551-AFB4-8713E5427E0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73" name="Text Box 15">
          <a:extLst>
            <a:ext uri="{FF2B5EF4-FFF2-40B4-BE49-F238E27FC236}">
              <a16:creationId xmlns:a16="http://schemas.microsoft.com/office/drawing/2014/main" id="{AC7CE062-C502-4479-955A-5620E17D02E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4" name="Text Box 16">
          <a:extLst>
            <a:ext uri="{FF2B5EF4-FFF2-40B4-BE49-F238E27FC236}">
              <a16:creationId xmlns:a16="http://schemas.microsoft.com/office/drawing/2014/main" id="{4EAFA9E5-D688-47BC-BC03-922CB94C479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5" name="Text Box 17">
          <a:extLst>
            <a:ext uri="{FF2B5EF4-FFF2-40B4-BE49-F238E27FC236}">
              <a16:creationId xmlns:a16="http://schemas.microsoft.com/office/drawing/2014/main" id="{D0FDA2DB-77B0-4DCE-8885-38C9F102BC8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6" name="Text Box 18">
          <a:extLst>
            <a:ext uri="{FF2B5EF4-FFF2-40B4-BE49-F238E27FC236}">
              <a16:creationId xmlns:a16="http://schemas.microsoft.com/office/drawing/2014/main" id="{CEA51FB9-FD19-41E7-8A72-DA733CBE793E}"/>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7" name="Text Box 19">
          <a:extLst>
            <a:ext uri="{FF2B5EF4-FFF2-40B4-BE49-F238E27FC236}">
              <a16:creationId xmlns:a16="http://schemas.microsoft.com/office/drawing/2014/main" id="{5E32248F-3264-4DBA-924B-7960FEFB840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8" name="Text Box 16">
          <a:extLst>
            <a:ext uri="{FF2B5EF4-FFF2-40B4-BE49-F238E27FC236}">
              <a16:creationId xmlns:a16="http://schemas.microsoft.com/office/drawing/2014/main" id="{E926684E-1695-4430-B04E-26AC264E7D7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9" name="Text Box 17">
          <a:extLst>
            <a:ext uri="{FF2B5EF4-FFF2-40B4-BE49-F238E27FC236}">
              <a16:creationId xmlns:a16="http://schemas.microsoft.com/office/drawing/2014/main" id="{C24C712E-F713-49FA-9FE9-20877C29D644}"/>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0" name="Text Box 18">
          <a:extLst>
            <a:ext uri="{FF2B5EF4-FFF2-40B4-BE49-F238E27FC236}">
              <a16:creationId xmlns:a16="http://schemas.microsoft.com/office/drawing/2014/main" id="{A7DE4C75-37E2-4A28-AB2A-35E03516A55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1" name="Text Box 19">
          <a:extLst>
            <a:ext uri="{FF2B5EF4-FFF2-40B4-BE49-F238E27FC236}">
              <a16:creationId xmlns:a16="http://schemas.microsoft.com/office/drawing/2014/main" id="{3F0F3ADA-EF94-4165-A220-00B4732FBB5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2" name="Text Box 16">
          <a:extLst>
            <a:ext uri="{FF2B5EF4-FFF2-40B4-BE49-F238E27FC236}">
              <a16:creationId xmlns:a16="http://schemas.microsoft.com/office/drawing/2014/main" id="{24B13441-394A-4769-ACF3-E76A766B093B}"/>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3" name="Text Box 17">
          <a:extLst>
            <a:ext uri="{FF2B5EF4-FFF2-40B4-BE49-F238E27FC236}">
              <a16:creationId xmlns:a16="http://schemas.microsoft.com/office/drawing/2014/main" id="{9DC364F2-AE10-4648-AD9C-87CA36942B97}"/>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4" name="Text Box 18">
          <a:extLst>
            <a:ext uri="{FF2B5EF4-FFF2-40B4-BE49-F238E27FC236}">
              <a16:creationId xmlns:a16="http://schemas.microsoft.com/office/drawing/2014/main" id="{841E1146-2D27-47B7-A19C-D896B3765FEE}"/>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5" name="Text Box 19">
          <a:extLst>
            <a:ext uri="{FF2B5EF4-FFF2-40B4-BE49-F238E27FC236}">
              <a16:creationId xmlns:a16="http://schemas.microsoft.com/office/drawing/2014/main" id="{78A917A2-23C2-4A90-85C4-FA42B6ACF539}"/>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86" name="Text Box 15">
          <a:extLst>
            <a:ext uri="{FF2B5EF4-FFF2-40B4-BE49-F238E27FC236}">
              <a16:creationId xmlns:a16="http://schemas.microsoft.com/office/drawing/2014/main" id="{B74CD61C-B752-4FB4-A698-73B10C1889A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7" name="Text Box 16">
          <a:extLst>
            <a:ext uri="{FF2B5EF4-FFF2-40B4-BE49-F238E27FC236}">
              <a16:creationId xmlns:a16="http://schemas.microsoft.com/office/drawing/2014/main" id="{6D29C71A-A836-4DDB-A477-5C9CF85B55D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8" name="Text Box 17">
          <a:extLst>
            <a:ext uri="{FF2B5EF4-FFF2-40B4-BE49-F238E27FC236}">
              <a16:creationId xmlns:a16="http://schemas.microsoft.com/office/drawing/2014/main" id="{C8A051B4-76DF-442C-AD35-EB72E6F0E26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9" name="Text Box 18">
          <a:extLst>
            <a:ext uri="{FF2B5EF4-FFF2-40B4-BE49-F238E27FC236}">
              <a16:creationId xmlns:a16="http://schemas.microsoft.com/office/drawing/2014/main" id="{B374EAC3-DD08-40AB-B3CA-064D31B2A6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90" name="Text Box 19">
          <a:extLst>
            <a:ext uri="{FF2B5EF4-FFF2-40B4-BE49-F238E27FC236}">
              <a16:creationId xmlns:a16="http://schemas.microsoft.com/office/drawing/2014/main" id="{55CBB478-7A90-47B6-AF27-B0C88EC5251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1" name="Text Box 16">
          <a:extLst>
            <a:ext uri="{FF2B5EF4-FFF2-40B4-BE49-F238E27FC236}">
              <a16:creationId xmlns:a16="http://schemas.microsoft.com/office/drawing/2014/main" id="{974B988D-9891-4C24-8196-460F9A65600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2" name="Text Box 17">
          <a:extLst>
            <a:ext uri="{FF2B5EF4-FFF2-40B4-BE49-F238E27FC236}">
              <a16:creationId xmlns:a16="http://schemas.microsoft.com/office/drawing/2014/main" id="{352FDECC-073B-4271-9878-2E825076D2F8}"/>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15875</xdr:rowOff>
    </xdr:from>
    <xdr:ext cx="95250" cy="171450"/>
    <xdr:sp macro="" textlink="">
      <xdr:nvSpPr>
        <xdr:cNvPr id="3593" name="Text Box 18">
          <a:extLst>
            <a:ext uri="{FF2B5EF4-FFF2-40B4-BE49-F238E27FC236}">
              <a16:creationId xmlns:a16="http://schemas.microsoft.com/office/drawing/2014/main" id="{F561CA43-D71E-4D7A-95BA-317FDB6856B4}"/>
            </a:ext>
          </a:extLst>
        </xdr:cNvPr>
        <xdr:cNvSpPr txBox="1">
          <a:spLocks noChangeArrowheads="1"/>
        </xdr:cNvSpPr>
      </xdr:nvSpPr>
      <xdr:spPr bwMode="auto">
        <a:xfrm>
          <a:off x="14355762" y="49955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4" name="Text Box 16">
          <a:extLst>
            <a:ext uri="{FF2B5EF4-FFF2-40B4-BE49-F238E27FC236}">
              <a16:creationId xmlns:a16="http://schemas.microsoft.com/office/drawing/2014/main" id="{8552C0F5-CEC3-490A-AB7E-4815968BD305}"/>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5" name="Text Box 17">
          <a:extLst>
            <a:ext uri="{FF2B5EF4-FFF2-40B4-BE49-F238E27FC236}">
              <a16:creationId xmlns:a16="http://schemas.microsoft.com/office/drawing/2014/main" id="{3C3AEC36-EFFD-4B09-8D4B-7850251F502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6" name="Text Box 18">
          <a:extLst>
            <a:ext uri="{FF2B5EF4-FFF2-40B4-BE49-F238E27FC236}">
              <a16:creationId xmlns:a16="http://schemas.microsoft.com/office/drawing/2014/main" id="{16951C03-D2E7-4FEA-AF2D-030BB2BA1C2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7" name="Text Box 19">
          <a:extLst>
            <a:ext uri="{FF2B5EF4-FFF2-40B4-BE49-F238E27FC236}">
              <a16:creationId xmlns:a16="http://schemas.microsoft.com/office/drawing/2014/main" id="{1256888D-9937-4D09-B329-ADC0FA9C283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8" name="Text Box 16">
          <a:extLst>
            <a:ext uri="{FF2B5EF4-FFF2-40B4-BE49-F238E27FC236}">
              <a16:creationId xmlns:a16="http://schemas.microsoft.com/office/drawing/2014/main" id="{D794CD44-3A3D-40BC-8297-E60FA1874EE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99" name="Text Box 15">
          <a:extLst>
            <a:ext uri="{FF2B5EF4-FFF2-40B4-BE49-F238E27FC236}">
              <a16:creationId xmlns:a16="http://schemas.microsoft.com/office/drawing/2014/main" id="{6467EACC-A738-43F2-A1D2-B9E6B1134012}"/>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600" name="Text Box 15">
          <a:extLst>
            <a:ext uri="{FF2B5EF4-FFF2-40B4-BE49-F238E27FC236}">
              <a16:creationId xmlns:a16="http://schemas.microsoft.com/office/drawing/2014/main" id="{FE94A0F5-D998-49D0-9C2F-D77723FF5DE9}"/>
            </a:ext>
          </a:extLst>
        </xdr:cNvPr>
        <xdr:cNvSpPr txBox="1">
          <a:spLocks noChangeArrowheads="1"/>
        </xdr:cNvSpPr>
      </xdr:nvSpPr>
      <xdr:spPr bwMode="auto">
        <a:xfrm>
          <a:off x="4743450" y="50311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01" name="Text Box 15">
          <a:extLst>
            <a:ext uri="{FF2B5EF4-FFF2-40B4-BE49-F238E27FC236}">
              <a16:creationId xmlns:a16="http://schemas.microsoft.com/office/drawing/2014/main" id="{0BF582C8-DBA5-4723-A62D-060E9C032DCC}"/>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02" name="Text Box 15">
          <a:extLst>
            <a:ext uri="{FF2B5EF4-FFF2-40B4-BE49-F238E27FC236}">
              <a16:creationId xmlns:a16="http://schemas.microsoft.com/office/drawing/2014/main" id="{880E4223-E677-4EE1-8293-1E86D01CF489}"/>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03" name="Text Box 15">
          <a:extLst>
            <a:ext uri="{FF2B5EF4-FFF2-40B4-BE49-F238E27FC236}">
              <a16:creationId xmlns:a16="http://schemas.microsoft.com/office/drawing/2014/main" id="{780B167E-DA08-4882-928A-092BF461DC1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604" name="Text Box 15">
          <a:extLst>
            <a:ext uri="{FF2B5EF4-FFF2-40B4-BE49-F238E27FC236}">
              <a16:creationId xmlns:a16="http://schemas.microsoft.com/office/drawing/2014/main" id="{0BBA3A36-5BCC-429A-9087-A30D9C5DB943}"/>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605" name="Text Box 15">
          <a:extLst>
            <a:ext uri="{FF2B5EF4-FFF2-40B4-BE49-F238E27FC236}">
              <a16:creationId xmlns:a16="http://schemas.microsoft.com/office/drawing/2014/main" id="{4C587EE3-032E-4427-896E-3CCA042E14B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6" name="Text Box 16">
          <a:extLst>
            <a:ext uri="{FF2B5EF4-FFF2-40B4-BE49-F238E27FC236}">
              <a16:creationId xmlns:a16="http://schemas.microsoft.com/office/drawing/2014/main" id="{81CB472E-28CB-4679-B9BD-E9CBDA74A98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7" name="Text Box 17">
          <a:extLst>
            <a:ext uri="{FF2B5EF4-FFF2-40B4-BE49-F238E27FC236}">
              <a16:creationId xmlns:a16="http://schemas.microsoft.com/office/drawing/2014/main" id="{9B9F204D-D86A-42FA-8EBF-91F95101D89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8" name="Text Box 18">
          <a:extLst>
            <a:ext uri="{FF2B5EF4-FFF2-40B4-BE49-F238E27FC236}">
              <a16:creationId xmlns:a16="http://schemas.microsoft.com/office/drawing/2014/main" id="{A1CD2557-19FF-464F-A039-C74168BEF1A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9" name="Text Box 19">
          <a:extLst>
            <a:ext uri="{FF2B5EF4-FFF2-40B4-BE49-F238E27FC236}">
              <a16:creationId xmlns:a16="http://schemas.microsoft.com/office/drawing/2014/main" id="{D6343E1E-D01F-4C49-90B6-E0E9FFBE316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0" name="Text Box 16">
          <a:extLst>
            <a:ext uri="{FF2B5EF4-FFF2-40B4-BE49-F238E27FC236}">
              <a16:creationId xmlns:a16="http://schemas.microsoft.com/office/drawing/2014/main" id="{9B981704-D8A7-4EC4-BA83-C89326CCBD1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1" name="Text Box 17">
          <a:extLst>
            <a:ext uri="{FF2B5EF4-FFF2-40B4-BE49-F238E27FC236}">
              <a16:creationId xmlns:a16="http://schemas.microsoft.com/office/drawing/2014/main" id="{CEDCC2EF-981E-4C77-8634-E8D144AC91B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2" name="Text Box 18">
          <a:extLst>
            <a:ext uri="{FF2B5EF4-FFF2-40B4-BE49-F238E27FC236}">
              <a16:creationId xmlns:a16="http://schemas.microsoft.com/office/drawing/2014/main" id="{5C69AC78-8953-4E7B-9BC8-E21E1609EBB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3" name="Text Box 19">
          <a:extLst>
            <a:ext uri="{FF2B5EF4-FFF2-40B4-BE49-F238E27FC236}">
              <a16:creationId xmlns:a16="http://schemas.microsoft.com/office/drawing/2014/main" id="{6BCCC7A7-E2CC-40CD-969F-821A994312A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4" name="Text Box 16">
          <a:extLst>
            <a:ext uri="{FF2B5EF4-FFF2-40B4-BE49-F238E27FC236}">
              <a16:creationId xmlns:a16="http://schemas.microsoft.com/office/drawing/2014/main" id="{D0ACB8F9-5C5D-4C63-B1C4-60D73469335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5" name="Text Box 17">
          <a:extLst>
            <a:ext uri="{FF2B5EF4-FFF2-40B4-BE49-F238E27FC236}">
              <a16:creationId xmlns:a16="http://schemas.microsoft.com/office/drawing/2014/main" id="{5FFF4A27-3DF0-4CC7-8D67-4AE359B2EF37}"/>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6" name="Text Box 18">
          <a:extLst>
            <a:ext uri="{FF2B5EF4-FFF2-40B4-BE49-F238E27FC236}">
              <a16:creationId xmlns:a16="http://schemas.microsoft.com/office/drawing/2014/main" id="{46A127B4-783F-4008-8A7C-A42CD02AC3B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7" name="Text Box 19">
          <a:extLst>
            <a:ext uri="{FF2B5EF4-FFF2-40B4-BE49-F238E27FC236}">
              <a16:creationId xmlns:a16="http://schemas.microsoft.com/office/drawing/2014/main" id="{6A17B369-2065-4D10-A7D5-1B0CDA67A133}"/>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18" name="Text Box 15">
          <a:extLst>
            <a:ext uri="{FF2B5EF4-FFF2-40B4-BE49-F238E27FC236}">
              <a16:creationId xmlns:a16="http://schemas.microsoft.com/office/drawing/2014/main" id="{96CC4ADA-3D58-4826-8AD7-5BC3CF05F35F}"/>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19" name="Text Box 16">
          <a:extLst>
            <a:ext uri="{FF2B5EF4-FFF2-40B4-BE49-F238E27FC236}">
              <a16:creationId xmlns:a16="http://schemas.microsoft.com/office/drawing/2014/main" id="{2CE69EB4-1D23-4202-85C4-AC28F27704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0" name="Text Box 17">
          <a:extLst>
            <a:ext uri="{FF2B5EF4-FFF2-40B4-BE49-F238E27FC236}">
              <a16:creationId xmlns:a16="http://schemas.microsoft.com/office/drawing/2014/main" id="{317ED056-7F50-40B9-A2E4-D0306F9CF11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1" name="Text Box 18">
          <a:extLst>
            <a:ext uri="{FF2B5EF4-FFF2-40B4-BE49-F238E27FC236}">
              <a16:creationId xmlns:a16="http://schemas.microsoft.com/office/drawing/2014/main" id="{8E57DBEC-62B1-4C60-818B-28ECCCA7F1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2" name="Text Box 19">
          <a:extLst>
            <a:ext uri="{FF2B5EF4-FFF2-40B4-BE49-F238E27FC236}">
              <a16:creationId xmlns:a16="http://schemas.microsoft.com/office/drawing/2014/main" id="{0A6531E8-B695-4C40-A12B-433011AC9B4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3" name="Text Box 16">
          <a:extLst>
            <a:ext uri="{FF2B5EF4-FFF2-40B4-BE49-F238E27FC236}">
              <a16:creationId xmlns:a16="http://schemas.microsoft.com/office/drawing/2014/main" id="{D74785EE-1914-4A4C-97A5-E0A1C8611EFF}"/>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4" name="Text Box 17">
          <a:extLst>
            <a:ext uri="{FF2B5EF4-FFF2-40B4-BE49-F238E27FC236}">
              <a16:creationId xmlns:a16="http://schemas.microsoft.com/office/drawing/2014/main" id="{D4DD0940-5CEC-4713-A809-D7638AF39489}"/>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5" name="Text Box 18">
          <a:extLst>
            <a:ext uri="{FF2B5EF4-FFF2-40B4-BE49-F238E27FC236}">
              <a16:creationId xmlns:a16="http://schemas.microsoft.com/office/drawing/2014/main" id="{B7594924-03A6-48E0-8EC1-FE7C9CD4923D}"/>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6" name="Text Box 16">
          <a:extLst>
            <a:ext uri="{FF2B5EF4-FFF2-40B4-BE49-F238E27FC236}">
              <a16:creationId xmlns:a16="http://schemas.microsoft.com/office/drawing/2014/main" id="{9DF03457-7C4F-41AA-9805-47B400ECF75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7" name="Text Box 17">
          <a:extLst>
            <a:ext uri="{FF2B5EF4-FFF2-40B4-BE49-F238E27FC236}">
              <a16:creationId xmlns:a16="http://schemas.microsoft.com/office/drawing/2014/main" id="{6B69D12D-115C-4B00-9B36-1C910E6C2ED8}"/>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8" name="Text Box 18">
          <a:extLst>
            <a:ext uri="{FF2B5EF4-FFF2-40B4-BE49-F238E27FC236}">
              <a16:creationId xmlns:a16="http://schemas.microsoft.com/office/drawing/2014/main" id="{C4329A06-6C91-48DF-9341-6D52EDECD6BF}"/>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9" name="Text Box 19">
          <a:extLst>
            <a:ext uri="{FF2B5EF4-FFF2-40B4-BE49-F238E27FC236}">
              <a16:creationId xmlns:a16="http://schemas.microsoft.com/office/drawing/2014/main" id="{40DAC2D2-CD7F-4164-BE68-10EB290AE97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0" name="Text Box 16">
          <a:extLst>
            <a:ext uri="{FF2B5EF4-FFF2-40B4-BE49-F238E27FC236}">
              <a16:creationId xmlns:a16="http://schemas.microsoft.com/office/drawing/2014/main" id="{DBA9D139-D118-4B9B-98BB-E295527EDB7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1" name="Text Box 17">
          <a:extLst>
            <a:ext uri="{FF2B5EF4-FFF2-40B4-BE49-F238E27FC236}">
              <a16:creationId xmlns:a16="http://schemas.microsoft.com/office/drawing/2014/main" id="{D8E4CBD5-7BC5-4CFF-BFD0-D6B9290A1C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2" name="Text Box 18">
          <a:extLst>
            <a:ext uri="{FF2B5EF4-FFF2-40B4-BE49-F238E27FC236}">
              <a16:creationId xmlns:a16="http://schemas.microsoft.com/office/drawing/2014/main" id="{C807B5FF-B4C9-461E-A8B8-D25467A1366D}"/>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3" name="Text Box 19">
          <a:extLst>
            <a:ext uri="{FF2B5EF4-FFF2-40B4-BE49-F238E27FC236}">
              <a16:creationId xmlns:a16="http://schemas.microsoft.com/office/drawing/2014/main" id="{06CD0765-C36A-417B-A312-6DCBD3D6B33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634" name="Text Box 15">
          <a:extLst>
            <a:ext uri="{FF2B5EF4-FFF2-40B4-BE49-F238E27FC236}">
              <a16:creationId xmlns:a16="http://schemas.microsoft.com/office/drawing/2014/main" id="{8CDB18B3-B21A-4153-9D1E-E1F4FC9F7F48}"/>
            </a:ext>
          </a:extLst>
        </xdr:cNvPr>
        <xdr:cNvSpPr txBox="1">
          <a:spLocks noChangeArrowheads="1"/>
        </xdr:cNvSpPr>
      </xdr:nvSpPr>
      <xdr:spPr bwMode="auto">
        <a:xfrm>
          <a:off x="4743450" y="50311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35" name="Text Box 15">
          <a:extLst>
            <a:ext uri="{FF2B5EF4-FFF2-40B4-BE49-F238E27FC236}">
              <a16:creationId xmlns:a16="http://schemas.microsoft.com/office/drawing/2014/main" id="{84A3F601-9A81-4683-9D47-D2ABB16C8741}"/>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36" name="Text Box 15">
          <a:extLst>
            <a:ext uri="{FF2B5EF4-FFF2-40B4-BE49-F238E27FC236}">
              <a16:creationId xmlns:a16="http://schemas.microsoft.com/office/drawing/2014/main" id="{DB75BFB4-1BE0-4F7D-AF34-B4B820EB49FC}"/>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37" name="Text Box 15">
          <a:extLst>
            <a:ext uri="{FF2B5EF4-FFF2-40B4-BE49-F238E27FC236}">
              <a16:creationId xmlns:a16="http://schemas.microsoft.com/office/drawing/2014/main" id="{BAF9B4CD-9DBE-469A-BB90-75CE4940D59F}"/>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638" name="Text Box 15">
          <a:extLst>
            <a:ext uri="{FF2B5EF4-FFF2-40B4-BE49-F238E27FC236}">
              <a16:creationId xmlns:a16="http://schemas.microsoft.com/office/drawing/2014/main" id="{C8D48CF7-A4F9-4070-A3A5-F46456E21939}"/>
            </a:ext>
          </a:extLst>
        </xdr:cNvPr>
        <xdr:cNvSpPr txBox="1">
          <a:spLocks noChangeArrowheads="1"/>
        </xdr:cNvSpPr>
      </xdr:nvSpPr>
      <xdr:spPr bwMode="auto">
        <a:xfrm>
          <a:off x="4737100" y="5028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3639" name="Text Box 15">
          <a:extLst>
            <a:ext uri="{FF2B5EF4-FFF2-40B4-BE49-F238E27FC236}">
              <a16:creationId xmlns:a16="http://schemas.microsoft.com/office/drawing/2014/main" id="{EDC31ED7-6ABC-4AE4-90DC-9C445772A37E}"/>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0" name="Text Box 16">
          <a:extLst>
            <a:ext uri="{FF2B5EF4-FFF2-40B4-BE49-F238E27FC236}">
              <a16:creationId xmlns:a16="http://schemas.microsoft.com/office/drawing/2014/main" id="{C1184020-E086-4B39-8A17-074D2DCF6C0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1" name="Text Box 17">
          <a:extLst>
            <a:ext uri="{FF2B5EF4-FFF2-40B4-BE49-F238E27FC236}">
              <a16:creationId xmlns:a16="http://schemas.microsoft.com/office/drawing/2014/main" id="{390939C2-0281-4BCE-A244-EF3EB398E17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2" name="Text Box 18">
          <a:extLst>
            <a:ext uri="{FF2B5EF4-FFF2-40B4-BE49-F238E27FC236}">
              <a16:creationId xmlns:a16="http://schemas.microsoft.com/office/drawing/2014/main" id="{CE01E970-75E6-4DBB-BB7E-C25B238D970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3" name="Text Box 19">
          <a:extLst>
            <a:ext uri="{FF2B5EF4-FFF2-40B4-BE49-F238E27FC236}">
              <a16:creationId xmlns:a16="http://schemas.microsoft.com/office/drawing/2014/main" id="{3FF921E2-15A7-4D69-9A51-5297665D468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4" name="Text Box 16">
          <a:extLst>
            <a:ext uri="{FF2B5EF4-FFF2-40B4-BE49-F238E27FC236}">
              <a16:creationId xmlns:a16="http://schemas.microsoft.com/office/drawing/2014/main" id="{4A32B9EE-8B03-41B4-8556-8E88FD3B892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5" name="Text Box 17">
          <a:extLst>
            <a:ext uri="{FF2B5EF4-FFF2-40B4-BE49-F238E27FC236}">
              <a16:creationId xmlns:a16="http://schemas.microsoft.com/office/drawing/2014/main" id="{0CDDD939-277D-46DA-BAF3-F0F05857DF4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6" name="Text Box 18">
          <a:extLst>
            <a:ext uri="{FF2B5EF4-FFF2-40B4-BE49-F238E27FC236}">
              <a16:creationId xmlns:a16="http://schemas.microsoft.com/office/drawing/2014/main" id="{513B104E-9E3D-4B07-A116-5301D4E8B64B}"/>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7" name="Text Box 19">
          <a:extLst>
            <a:ext uri="{FF2B5EF4-FFF2-40B4-BE49-F238E27FC236}">
              <a16:creationId xmlns:a16="http://schemas.microsoft.com/office/drawing/2014/main" id="{34165036-6F70-4AA0-B823-C45CB2BDF432}"/>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8" name="Text Box 16">
          <a:extLst>
            <a:ext uri="{FF2B5EF4-FFF2-40B4-BE49-F238E27FC236}">
              <a16:creationId xmlns:a16="http://schemas.microsoft.com/office/drawing/2014/main" id="{55FD0A09-DAAA-4E57-A250-053CD67933E8}"/>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9" name="Text Box 17">
          <a:extLst>
            <a:ext uri="{FF2B5EF4-FFF2-40B4-BE49-F238E27FC236}">
              <a16:creationId xmlns:a16="http://schemas.microsoft.com/office/drawing/2014/main" id="{28D22FA8-DB4D-47CB-BB2F-E93701020339}"/>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0" name="Text Box 18">
          <a:extLst>
            <a:ext uri="{FF2B5EF4-FFF2-40B4-BE49-F238E27FC236}">
              <a16:creationId xmlns:a16="http://schemas.microsoft.com/office/drawing/2014/main" id="{7ED033D7-2261-47D7-A855-21310508A0EA}"/>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1" name="Text Box 19">
          <a:extLst>
            <a:ext uri="{FF2B5EF4-FFF2-40B4-BE49-F238E27FC236}">
              <a16:creationId xmlns:a16="http://schemas.microsoft.com/office/drawing/2014/main" id="{63C53ABE-9EBF-4433-802D-91E0689F878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52" name="Text Box 15">
          <a:extLst>
            <a:ext uri="{FF2B5EF4-FFF2-40B4-BE49-F238E27FC236}">
              <a16:creationId xmlns:a16="http://schemas.microsoft.com/office/drawing/2014/main" id="{F5D5205E-91C7-4265-8669-2D98ED89DFF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3" name="Text Box 16">
          <a:extLst>
            <a:ext uri="{FF2B5EF4-FFF2-40B4-BE49-F238E27FC236}">
              <a16:creationId xmlns:a16="http://schemas.microsoft.com/office/drawing/2014/main" id="{DB85A2F7-7A35-405A-AA50-74DCEFCD1A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4" name="Text Box 17">
          <a:extLst>
            <a:ext uri="{FF2B5EF4-FFF2-40B4-BE49-F238E27FC236}">
              <a16:creationId xmlns:a16="http://schemas.microsoft.com/office/drawing/2014/main" id="{D333B8A5-1CD0-4DFB-BE91-538A31E4E10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5" name="Text Box 18">
          <a:extLst>
            <a:ext uri="{FF2B5EF4-FFF2-40B4-BE49-F238E27FC236}">
              <a16:creationId xmlns:a16="http://schemas.microsoft.com/office/drawing/2014/main" id="{C9ECD9A9-86D9-449E-9B54-817AEB1DCB5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6" name="Text Box 19">
          <a:extLst>
            <a:ext uri="{FF2B5EF4-FFF2-40B4-BE49-F238E27FC236}">
              <a16:creationId xmlns:a16="http://schemas.microsoft.com/office/drawing/2014/main" id="{BB35CE52-9016-4A71-B79C-4C41E72FA5F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124</xdr:row>
      <xdr:rowOff>504825</xdr:rowOff>
    </xdr:from>
    <xdr:ext cx="95250" cy="442269"/>
    <xdr:sp macro="" textlink="">
      <xdr:nvSpPr>
        <xdr:cNvPr id="3657" name="Text Box 15">
          <a:extLst>
            <a:ext uri="{FF2B5EF4-FFF2-40B4-BE49-F238E27FC236}">
              <a16:creationId xmlns:a16="http://schemas.microsoft.com/office/drawing/2014/main" id="{2A262E26-7B41-4703-AE72-9ECA968C3505}"/>
            </a:ext>
          </a:extLst>
        </xdr:cNvPr>
        <xdr:cNvSpPr txBox="1">
          <a:spLocks noChangeArrowheads="1"/>
        </xdr:cNvSpPr>
      </xdr:nvSpPr>
      <xdr:spPr bwMode="auto">
        <a:xfrm>
          <a:off x="14363700" y="51796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8" name="Text Box 16">
          <a:extLst>
            <a:ext uri="{FF2B5EF4-FFF2-40B4-BE49-F238E27FC236}">
              <a16:creationId xmlns:a16="http://schemas.microsoft.com/office/drawing/2014/main" id="{D65F208B-6A73-4934-AD0F-55BBA7A88D76}"/>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9" name="Text Box 17">
          <a:extLst>
            <a:ext uri="{FF2B5EF4-FFF2-40B4-BE49-F238E27FC236}">
              <a16:creationId xmlns:a16="http://schemas.microsoft.com/office/drawing/2014/main" id="{19C03E23-B1B1-4F7A-BD2C-AA3E9F22014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60" name="Text Box 18">
          <a:extLst>
            <a:ext uri="{FF2B5EF4-FFF2-40B4-BE49-F238E27FC236}">
              <a16:creationId xmlns:a16="http://schemas.microsoft.com/office/drawing/2014/main" id="{CF5D89B9-4AEB-4D72-8637-85662F2DAF35}"/>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1" name="Text Box 16">
          <a:extLst>
            <a:ext uri="{FF2B5EF4-FFF2-40B4-BE49-F238E27FC236}">
              <a16:creationId xmlns:a16="http://schemas.microsoft.com/office/drawing/2014/main" id="{86A416E6-2441-4734-B2C9-E2805CC6E9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2" name="Text Box 17">
          <a:extLst>
            <a:ext uri="{FF2B5EF4-FFF2-40B4-BE49-F238E27FC236}">
              <a16:creationId xmlns:a16="http://schemas.microsoft.com/office/drawing/2014/main" id="{F553D2BB-5790-4E61-83FC-43FB4C50B5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3" name="Text Box 18">
          <a:extLst>
            <a:ext uri="{FF2B5EF4-FFF2-40B4-BE49-F238E27FC236}">
              <a16:creationId xmlns:a16="http://schemas.microsoft.com/office/drawing/2014/main" id="{FAE4B9C3-5EE5-4B12-92E2-D3AE5B5FFE8E}"/>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4" name="Text Box 19">
          <a:extLst>
            <a:ext uri="{FF2B5EF4-FFF2-40B4-BE49-F238E27FC236}">
              <a16:creationId xmlns:a16="http://schemas.microsoft.com/office/drawing/2014/main" id="{884F1A27-01AD-4101-A2B5-62EEC4A473F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5" name="Text Box 16">
          <a:extLst>
            <a:ext uri="{FF2B5EF4-FFF2-40B4-BE49-F238E27FC236}">
              <a16:creationId xmlns:a16="http://schemas.microsoft.com/office/drawing/2014/main" id="{844EC2EA-6233-4AF9-8A36-7958774F7E7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6" name="Text Box 17">
          <a:extLst>
            <a:ext uri="{FF2B5EF4-FFF2-40B4-BE49-F238E27FC236}">
              <a16:creationId xmlns:a16="http://schemas.microsoft.com/office/drawing/2014/main" id="{0CD28343-EB66-48E1-BB39-38C0DAA7823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7" name="Text Box 18">
          <a:extLst>
            <a:ext uri="{FF2B5EF4-FFF2-40B4-BE49-F238E27FC236}">
              <a16:creationId xmlns:a16="http://schemas.microsoft.com/office/drawing/2014/main" id="{03BE6C0A-C290-4000-A27C-587ECEE6E8C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68" name="Text Box 15">
          <a:extLst>
            <a:ext uri="{FF2B5EF4-FFF2-40B4-BE49-F238E27FC236}">
              <a16:creationId xmlns:a16="http://schemas.microsoft.com/office/drawing/2014/main" id="{BF5E7225-6CD2-4DB8-9693-44B1ABCD13F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69" name="Text Box 16">
          <a:extLst>
            <a:ext uri="{FF2B5EF4-FFF2-40B4-BE49-F238E27FC236}">
              <a16:creationId xmlns:a16="http://schemas.microsoft.com/office/drawing/2014/main" id="{95992BEE-59A6-40B5-AA65-A5A51E336AD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0" name="Text Box 17">
          <a:extLst>
            <a:ext uri="{FF2B5EF4-FFF2-40B4-BE49-F238E27FC236}">
              <a16:creationId xmlns:a16="http://schemas.microsoft.com/office/drawing/2014/main" id="{BC4AE970-6318-40D5-A1B5-6212832AA5D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1" name="Text Box 18">
          <a:extLst>
            <a:ext uri="{FF2B5EF4-FFF2-40B4-BE49-F238E27FC236}">
              <a16:creationId xmlns:a16="http://schemas.microsoft.com/office/drawing/2014/main" id="{E4198F94-D7B9-43A8-B4EA-2A13194E2B7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2" name="Text Box 19">
          <a:extLst>
            <a:ext uri="{FF2B5EF4-FFF2-40B4-BE49-F238E27FC236}">
              <a16:creationId xmlns:a16="http://schemas.microsoft.com/office/drawing/2014/main" id="{6F3D98B7-1DB8-4E1D-838A-9033E41A212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3" name="Text Box 16">
          <a:extLst>
            <a:ext uri="{FF2B5EF4-FFF2-40B4-BE49-F238E27FC236}">
              <a16:creationId xmlns:a16="http://schemas.microsoft.com/office/drawing/2014/main" id="{77F2599C-1F49-47D7-BE79-0792D86D6E0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4" name="Text Box 17">
          <a:extLst>
            <a:ext uri="{FF2B5EF4-FFF2-40B4-BE49-F238E27FC236}">
              <a16:creationId xmlns:a16="http://schemas.microsoft.com/office/drawing/2014/main" id="{CD4C9391-B366-4FC8-B71D-F4A89FAACD8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5" name="Text Box 18">
          <a:extLst>
            <a:ext uri="{FF2B5EF4-FFF2-40B4-BE49-F238E27FC236}">
              <a16:creationId xmlns:a16="http://schemas.microsoft.com/office/drawing/2014/main" id="{49A2396A-69F9-4194-8FCC-3E3AF513D3A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6" name="Text Box 19">
          <a:extLst>
            <a:ext uri="{FF2B5EF4-FFF2-40B4-BE49-F238E27FC236}">
              <a16:creationId xmlns:a16="http://schemas.microsoft.com/office/drawing/2014/main" id="{66FFBE20-C7CF-46B0-B05E-5FDC974FE8F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7" name="Text Box 16">
          <a:extLst>
            <a:ext uri="{FF2B5EF4-FFF2-40B4-BE49-F238E27FC236}">
              <a16:creationId xmlns:a16="http://schemas.microsoft.com/office/drawing/2014/main" id="{786DF397-CDCF-49BE-8171-50315C3BE99E}"/>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8" name="Text Box 17">
          <a:extLst>
            <a:ext uri="{FF2B5EF4-FFF2-40B4-BE49-F238E27FC236}">
              <a16:creationId xmlns:a16="http://schemas.microsoft.com/office/drawing/2014/main" id="{2CA0BCE3-DF1F-4CF3-B82A-B19970DBC8E1}"/>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9" name="Text Box 18">
          <a:extLst>
            <a:ext uri="{FF2B5EF4-FFF2-40B4-BE49-F238E27FC236}">
              <a16:creationId xmlns:a16="http://schemas.microsoft.com/office/drawing/2014/main" id="{778860D3-35AA-4115-938E-B2E86823B42A}"/>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80" name="Text Box 19">
          <a:extLst>
            <a:ext uri="{FF2B5EF4-FFF2-40B4-BE49-F238E27FC236}">
              <a16:creationId xmlns:a16="http://schemas.microsoft.com/office/drawing/2014/main" id="{D960CDDB-2231-4F32-9CD3-2FC4014428AB}"/>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81" name="Text Box 15">
          <a:extLst>
            <a:ext uri="{FF2B5EF4-FFF2-40B4-BE49-F238E27FC236}">
              <a16:creationId xmlns:a16="http://schemas.microsoft.com/office/drawing/2014/main" id="{F7AABAE1-5BC0-4FEB-B72E-8968B976C8DD}"/>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2" name="Text Box 16">
          <a:extLst>
            <a:ext uri="{FF2B5EF4-FFF2-40B4-BE49-F238E27FC236}">
              <a16:creationId xmlns:a16="http://schemas.microsoft.com/office/drawing/2014/main" id="{E862F86D-05DE-4041-A20F-81F0F0DA797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3" name="Text Box 17">
          <a:extLst>
            <a:ext uri="{FF2B5EF4-FFF2-40B4-BE49-F238E27FC236}">
              <a16:creationId xmlns:a16="http://schemas.microsoft.com/office/drawing/2014/main" id="{C6D0F671-3FE5-42A7-8002-92350C8E35E6}"/>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4" name="Text Box 18">
          <a:extLst>
            <a:ext uri="{FF2B5EF4-FFF2-40B4-BE49-F238E27FC236}">
              <a16:creationId xmlns:a16="http://schemas.microsoft.com/office/drawing/2014/main" id="{07E4435C-1398-45B3-84A0-87C67F7982F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5" name="Text Box 19">
          <a:extLst>
            <a:ext uri="{FF2B5EF4-FFF2-40B4-BE49-F238E27FC236}">
              <a16:creationId xmlns:a16="http://schemas.microsoft.com/office/drawing/2014/main" id="{0DEA737A-1068-4B49-A0B8-15481E78A08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6" name="Text Box 16">
          <a:extLst>
            <a:ext uri="{FF2B5EF4-FFF2-40B4-BE49-F238E27FC236}">
              <a16:creationId xmlns:a16="http://schemas.microsoft.com/office/drawing/2014/main" id="{990C4563-1E74-426A-8095-3EFA8540613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7" name="Text Box 17">
          <a:extLst>
            <a:ext uri="{FF2B5EF4-FFF2-40B4-BE49-F238E27FC236}">
              <a16:creationId xmlns:a16="http://schemas.microsoft.com/office/drawing/2014/main" id="{8192D37D-D7D5-401C-A0FB-07FF5DB47D9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15875</xdr:rowOff>
    </xdr:from>
    <xdr:ext cx="95250" cy="171450"/>
    <xdr:sp macro="" textlink="">
      <xdr:nvSpPr>
        <xdr:cNvPr id="3688" name="Text Box 18">
          <a:extLst>
            <a:ext uri="{FF2B5EF4-FFF2-40B4-BE49-F238E27FC236}">
              <a16:creationId xmlns:a16="http://schemas.microsoft.com/office/drawing/2014/main" id="{97C0E6B4-67BC-4865-BE63-CAB9A809736B}"/>
            </a:ext>
          </a:extLst>
        </xdr:cNvPr>
        <xdr:cNvSpPr txBox="1">
          <a:spLocks noChangeArrowheads="1"/>
        </xdr:cNvSpPr>
      </xdr:nvSpPr>
      <xdr:spPr bwMode="auto">
        <a:xfrm>
          <a:off x="14355762" y="5218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89" name="Text Box 16">
          <a:extLst>
            <a:ext uri="{FF2B5EF4-FFF2-40B4-BE49-F238E27FC236}">
              <a16:creationId xmlns:a16="http://schemas.microsoft.com/office/drawing/2014/main" id="{448C2292-7EEC-4349-BBE4-FED6BE6E1CA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0" name="Text Box 17">
          <a:extLst>
            <a:ext uri="{FF2B5EF4-FFF2-40B4-BE49-F238E27FC236}">
              <a16:creationId xmlns:a16="http://schemas.microsoft.com/office/drawing/2014/main" id="{9CC0B838-A75F-43F0-B668-DA7CBEE7F11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1" name="Text Box 18">
          <a:extLst>
            <a:ext uri="{FF2B5EF4-FFF2-40B4-BE49-F238E27FC236}">
              <a16:creationId xmlns:a16="http://schemas.microsoft.com/office/drawing/2014/main" id="{78DE059D-C1A9-4177-B7B2-1FD75F0C953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2" name="Text Box 19">
          <a:extLst>
            <a:ext uri="{FF2B5EF4-FFF2-40B4-BE49-F238E27FC236}">
              <a16:creationId xmlns:a16="http://schemas.microsoft.com/office/drawing/2014/main" id="{7B29BC8A-D2DA-4CE4-BCA0-393EB914E124}"/>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3" name="Text Box 16">
          <a:extLst>
            <a:ext uri="{FF2B5EF4-FFF2-40B4-BE49-F238E27FC236}">
              <a16:creationId xmlns:a16="http://schemas.microsoft.com/office/drawing/2014/main" id="{0CA6A619-2678-487B-B4BF-8DC773847D8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94" name="Text Box 15">
          <a:extLst>
            <a:ext uri="{FF2B5EF4-FFF2-40B4-BE49-F238E27FC236}">
              <a16:creationId xmlns:a16="http://schemas.microsoft.com/office/drawing/2014/main" id="{FA3EA6DB-38DF-4016-82DA-F03D481250E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695" name="Text Box 15">
          <a:extLst>
            <a:ext uri="{FF2B5EF4-FFF2-40B4-BE49-F238E27FC236}">
              <a16:creationId xmlns:a16="http://schemas.microsoft.com/office/drawing/2014/main" id="{2C81954F-E72F-4419-AFD1-FAC034F7BCC5}"/>
            </a:ext>
          </a:extLst>
        </xdr:cNvPr>
        <xdr:cNvSpPr txBox="1">
          <a:spLocks noChangeArrowheads="1"/>
        </xdr:cNvSpPr>
      </xdr:nvSpPr>
      <xdr:spPr bwMode="auto">
        <a:xfrm>
          <a:off x="4743450" y="1130617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696" name="Text Box 15">
          <a:extLst>
            <a:ext uri="{FF2B5EF4-FFF2-40B4-BE49-F238E27FC236}">
              <a16:creationId xmlns:a16="http://schemas.microsoft.com/office/drawing/2014/main" id="{BF14A5AD-ACE5-4A00-B917-0C4ACA5F51A4}"/>
            </a:ext>
          </a:extLst>
        </xdr:cNvPr>
        <xdr:cNvSpPr txBox="1">
          <a:spLocks noChangeArrowheads="1"/>
        </xdr:cNvSpPr>
      </xdr:nvSpPr>
      <xdr:spPr bwMode="auto">
        <a:xfrm>
          <a:off x="4743450" y="11306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697" name="Text Box 15">
          <a:extLst>
            <a:ext uri="{FF2B5EF4-FFF2-40B4-BE49-F238E27FC236}">
              <a16:creationId xmlns:a16="http://schemas.microsoft.com/office/drawing/2014/main" id="{A19A55D1-0F58-49D9-96DB-6EE996A89A4C}"/>
            </a:ext>
          </a:extLst>
        </xdr:cNvPr>
        <xdr:cNvSpPr txBox="1">
          <a:spLocks noChangeArrowheads="1"/>
        </xdr:cNvSpPr>
      </xdr:nvSpPr>
      <xdr:spPr bwMode="auto">
        <a:xfrm>
          <a:off x="4743450" y="11306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8" name="Text Box 15">
          <a:extLst>
            <a:ext uri="{FF2B5EF4-FFF2-40B4-BE49-F238E27FC236}">
              <a16:creationId xmlns:a16="http://schemas.microsoft.com/office/drawing/2014/main" id="{A55ED2EE-9806-43A8-9D43-69816CE19197}"/>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9" name="Text Box 15">
          <a:extLst>
            <a:ext uri="{FF2B5EF4-FFF2-40B4-BE49-F238E27FC236}">
              <a16:creationId xmlns:a16="http://schemas.microsoft.com/office/drawing/2014/main" id="{99C16008-39BC-4299-85AD-066D75AB73FA}"/>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700" name="Text Box 15">
          <a:extLst>
            <a:ext uri="{FF2B5EF4-FFF2-40B4-BE49-F238E27FC236}">
              <a16:creationId xmlns:a16="http://schemas.microsoft.com/office/drawing/2014/main" id="{AE61B13E-1565-4232-B95E-4EB741DB438F}"/>
            </a:ext>
          </a:extLst>
        </xdr:cNvPr>
        <xdr:cNvSpPr txBox="1">
          <a:spLocks noChangeArrowheads="1"/>
        </xdr:cNvSpPr>
      </xdr:nvSpPr>
      <xdr:spPr bwMode="auto">
        <a:xfrm>
          <a:off x="4743450" y="13163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1" name="Text Box 15">
          <a:extLst>
            <a:ext uri="{FF2B5EF4-FFF2-40B4-BE49-F238E27FC236}">
              <a16:creationId xmlns:a16="http://schemas.microsoft.com/office/drawing/2014/main" id="{43749A74-23A5-482D-88F0-86D2AE7B5923}"/>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2" name="Text Box 15">
          <a:extLst>
            <a:ext uri="{FF2B5EF4-FFF2-40B4-BE49-F238E27FC236}">
              <a16:creationId xmlns:a16="http://schemas.microsoft.com/office/drawing/2014/main" id="{8F3F1CBC-934F-47E5-B164-E8569E65FF0C}"/>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703" name="Text Box 15">
          <a:extLst>
            <a:ext uri="{FF2B5EF4-FFF2-40B4-BE49-F238E27FC236}">
              <a16:creationId xmlns:a16="http://schemas.microsoft.com/office/drawing/2014/main" id="{FDCEF29B-CC4F-4FF3-A2E4-2CB164931125}"/>
            </a:ext>
          </a:extLst>
        </xdr:cNvPr>
        <xdr:cNvSpPr txBox="1">
          <a:spLocks noChangeArrowheads="1"/>
        </xdr:cNvSpPr>
      </xdr:nvSpPr>
      <xdr:spPr bwMode="auto">
        <a:xfrm>
          <a:off x="4743450" y="13163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4" name="Text Box 15">
          <a:extLst>
            <a:ext uri="{FF2B5EF4-FFF2-40B4-BE49-F238E27FC236}">
              <a16:creationId xmlns:a16="http://schemas.microsoft.com/office/drawing/2014/main" id="{EC0D6639-04D0-4CBF-A0FC-3F99BEBCE18B}"/>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5" name="Text Box 15">
          <a:extLst>
            <a:ext uri="{FF2B5EF4-FFF2-40B4-BE49-F238E27FC236}">
              <a16:creationId xmlns:a16="http://schemas.microsoft.com/office/drawing/2014/main" id="{6A020E25-DB44-4C1C-8DCF-A14DBBA96437}"/>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706" name="Text Box 15">
          <a:extLst>
            <a:ext uri="{FF2B5EF4-FFF2-40B4-BE49-F238E27FC236}">
              <a16:creationId xmlns:a16="http://schemas.microsoft.com/office/drawing/2014/main" id="{58581823-20F5-483B-A501-2AC379DEAAA6}"/>
            </a:ext>
          </a:extLst>
        </xdr:cNvPr>
        <xdr:cNvSpPr txBox="1">
          <a:spLocks noChangeArrowheads="1"/>
        </xdr:cNvSpPr>
      </xdr:nvSpPr>
      <xdr:spPr bwMode="auto">
        <a:xfrm>
          <a:off x="4743450" y="13906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07" name="Text Box 15">
          <a:extLst>
            <a:ext uri="{FF2B5EF4-FFF2-40B4-BE49-F238E27FC236}">
              <a16:creationId xmlns:a16="http://schemas.microsoft.com/office/drawing/2014/main" id="{F5F6A42F-2857-4FBA-827C-1EFF1F6A4E3B}"/>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08" name="Text Box 15">
          <a:extLst>
            <a:ext uri="{FF2B5EF4-FFF2-40B4-BE49-F238E27FC236}">
              <a16:creationId xmlns:a16="http://schemas.microsoft.com/office/drawing/2014/main" id="{9CA40B69-E65B-4643-9FC4-08AB2D82D491}"/>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709" name="Text Box 15">
          <a:extLst>
            <a:ext uri="{FF2B5EF4-FFF2-40B4-BE49-F238E27FC236}">
              <a16:creationId xmlns:a16="http://schemas.microsoft.com/office/drawing/2014/main" id="{52F43FFB-95AC-4802-BF0E-F92B4CA94355}"/>
            </a:ext>
          </a:extLst>
        </xdr:cNvPr>
        <xdr:cNvSpPr txBox="1">
          <a:spLocks noChangeArrowheads="1"/>
        </xdr:cNvSpPr>
      </xdr:nvSpPr>
      <xdr:spPr bwMode="auto">
        <a:xfrm>
          <a:off x="4743450" y="13906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10" name="Text Box 15">
          <a:extLst>
            <a:ext uri="{FF2B5EF4-FFF2-40B4-BE49-F238E27FC236}">
              <a16:creationId xmlns:a16="http://schemas.microsoft.com/office/drawing/2014/main" id="{DF587782-421D-4287-ADD6-C48691C8A951}"/>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11" name="Text Box 15">
          <a:extLst>
            <a:ext uri="{FF2B5EF4-FFF2-40B4-BE49-F238E27FC236}">
              <a16:creationId xmlns:a16="http://schemas.microsoft.com/office/drawing/2014/main" id="{ED4FBBBF-13F6-4FF6-B651-7B3B9C047388}"/>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2" name="Text Box 15">
          <a:extLst>
            <a:ext uri="{FF2B5EF4-FFF2-40B4-BE49-F238E27FC236}">
              <a16:creationId xmlns:a16="http://schemas.microsoft.com/office/drawing/2014/main" id="{0A3069F6-9693-483A-8351-0FEE3D28E45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3" name="Text Box 15">
          <a:extLst>
            <a:ext uri="{FF2B5EF4-FFF2-40B4-BE49-F238E27FC236}">
              <a16:creationId xmlns:a16="http://schemas.microsoft.com/office/drawing/2014/main" id="{37391A3E-FA01-44FE-A4C6-252159CBE1A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714" name="Text Box 15">
          <a:extLst>
            <a:ext uri="{FF2B5EF4-FFF2-40B4-BE49-F238E27FC236}">
              <a16:creationId xmlns:a16="http://schemas.microsoft.com/office/drawing/2014/main" id="{A97238D1-6E26-4343-B089-42DA41249425}"/>
            </a:ext>
          </a:extLst>
        </xdr:cNvPr>
        <xdr:cNvSpPr txBox="1">
          <a:spLocks noChangeArrowheads="1"/>
        </xdr:cNvSpPr>
      </xdr:nvSpPr>
      <xdr:spPr bwMode="auto">
        <a:xfrm>
          <a:off x="4743450" y="15392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5" name="Text Box 15">
          <a:extLst>
            <a:ext uri="{FF2B5EF4-FFF2-40B4-BE49-F238E27FC236}">
              <a16:creationId xmlns:a16="http://schemas.microsoft.com/office/drawing/2014/main" id="{731D779C-E463-43B4-90B3-CC2ACF2E5CA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6" name="Text Box 15">
          <a:extLst>
            <a:ext uri="{FF2B5EF4-FFF2-40B4-BE49-F238E27FC236}">
              <a16:creationId xmlns:a16="http://schemas.microsoft.com/office/drawing/2014/main" id="{B3478DDB-4F4A-4A96-A7CA-5AE98D4CBC33}"/>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717" name="Text Box 15">
          <a:extLst>
            <a:ext uri="{FF2B5EF4-FFF2-40B4-BE49-F238E27FC236}">
              <a16:creationId xmlns:a16="http://schemas.microsoft.com/office/drawing/2014/main" id="{7F368F5A-DE99-40C7-BCDA-FAD6BBF4811D}"/>
            </a:ext>
          </a:extLst>
        </xdr:cNvPr>
        <xdr:cNvSpPr txBox="1">
          <a:spLocks noChangeArrowheads="1"/>
        </xdr:cNvSpPr>
      </xdr:nvSpPr>
      <xdr:spPr bwMode="auto">
        <a:xfrm>
          <a:off x="4743450" y="15392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8" name="Text Box 15">
          <a:extLst>
            <a:ext uri="{FF2B5EF4-FFF2-40B4-BE49-F238E27FC236}">
              <a16:creationId xmlns:a16="http://schemas.microsoft.com/office/drawing/2014/main" id="{3CB4459A-8B47-4226-9A01-C2B36F53125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9" name="Text Box 15">
          <a:extLst>
            <a:ext uri="{FF2B5EF4-FFF2-40B4-BE49-F238E27FC236}">
              <a16:creationId xmlns:a16="http://schemas.microsoft.com/office/drawing/2014/main" id="{EAE6326D-4890-4D12-B0B1-D6A0774D7A99}"/>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0" name="Text Box 15">
          <a:extLst>
            <a:ext uri="{FF2B5EF4-FFF2-40B4-BE49-F238E27FC236}">
              <a16:creationId xmlns:a16="http://schemas.microsoft.com/office/drawing/2014/main" id="{C1B00B29-3664-4106-884C-AEB37D336DC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1" name="Text Box 15">
          <a:extLst>
            <a:ext uri="{FF2B5EF4-FFF2-40B4-BE49-F238E27FC236}">
              <a16:creationId xmlns:a16="http://schemas.microsoft.com/office/drawing/2014/main" id="{CD3B0CBE-DFF1-4B56-B687-62921FAE9C22}"/>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722" name="Text Box 15">
          <a:extLst>
            <a:ext uri="{FF2B5EF4-FFF2-40B4-BE49-F238E27FC236}">
              <a16:creationId xmlns:a16="http://schemas.microsoft.com/office/drawing/2014/main" id="{9AA2D495-B883-4BBE-A31B-654CF0C13EE8}"/>
            </a:ext>
          </a:extLst>
        </xdr:cNvPr>
        <xdr:cNvSpPr txBox="1">
          <a:spLocks noChangeArrowheads="1"/>
        </xdr:cNvSpPr>
      </xdr:nvSpPr>
      <xdr:spPr bwMode="auto">
        <a:xfrm>
          <a:off x="4743450" y="16135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3" name="Text Box 15">
          <a:extLst>
            <a:ext uri="{FF2B5EF4-FFF2-40B4-BE49-F238E27FC236}">
              <a16:creationId xmlns:a16="http://schemas.microsoft.com/office/drawing/2014/main" id="{C468A16E-580C-4111-8F82-AD7139FDEE5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4" name="Text Box 15">
          <a:extLst>
            <a:ext uri="{FF2B5EF4-FFF2-40B4-BE49-F238E27FC236}">
              <a16:creationId xmlns:a16="http://schemas.microsoft.com/office/drawing/2014/main" id="{7EB03620-03F6-4EB9-95CC-F14149C23574}"/>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725" name="Text Box 15">
          <a:extLst>
            <a:ext uri="{FF2B5EF4-FFF2-40B4-BE49-F238E27FC236}">
              <a16:creationId xmlns:a16="http://schemas.microsoft.com/office/drawing/2014/main" id="{E3C2C1C7-5FE6-4192-8821-37AD9A3E1DD2}"/>
            </a:ext>
          </a:extLst>
        </xdr:cNvPr>
        <xdr:cNvSpPr txBox="1">
          <a:spLocks noChangeArrowheads="1"/>
        </xdr:cNvSpPr>
      </xdr:nvSpPr>
      <xdr:spPr bwMode="auto">
        <a:xfrm>
          <a:off x="4743450" y="16135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6" name="Text Box 15">
          <a:extLst>
            <a:ext uri="{FF2B5EF4-FFF2-40B4-BE49-F238E27FC236}">
              <a16:creationId xmlns:a16="http://schemas.microsoft.com/office/drawing/2014/main" id="{AD4A2E94-68A1-440F-A296-DF67645E1C2C}"/>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7" name="Text Box 15">
          <a:extLst>
            <a:ext uri="{FF2B5EF4-FFF2-40B4-BE49-F238E27FC236}">
              <a16:creationId xmlns:a16="http://schemas.microsoft.com/office/drawing/2014/main" id="{4F2FB393-165D-4722-A4E4-881AA4FAA64D}"/>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8" name="Text Box 15">
          <a:extLst>
            <a:ext uri="{FF2B5EF4-FFF2-40B4-BE49-F238E27FC236}">
              <a16:creationId xmlns:a16="http://schemas.microsoft.com/office/drawing/2014/main" id="{BB19418E-94A5-4403-BAFC-95FE70B37028}"/>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9" name="Text Box 15">
          <a:extLst>
            <a:ext uri="{FF2B5EF4-FFF2-40B4-BE49-F238E27FC236}">
              <a16:creationId xmlns:a16="http://schemas.microsoft.com/office/drawing/2014/main" id="{08AA214A-788F-4BEC-BED9-DEEDC583B90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0" name="Text Box 15">
          <a:extLst>
            <a:ext uri="{FF2B5EF4-FFF2-40B4-BE49-F238E27FC236}">
              <a16:creationId xmlns:a16="http://schemas.microsoft.com/office/drawing/2014/main" id="{79844338-A7B0-4ECE-A7BD-42218B66624B}"/>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1" name="Text Box 15">
          <a:extLst>
            <a:ext uri="{FF2B5EF4-FFF2-40B4-BE49-F238E27FC236}">
              <a16:creationId xmlns:a16="http://schemas.microsoft.com/office/drawing/2014/main" id="{BEDCACA6-A514-48EE-BC8E-E2D480258B05}"/>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2" name="Text Box 15">
          <a:extLst>
            <a:ext uri="{FF2B5EF4-FFF2-40B4-BE49-F238E27FC236}">
              <a16:creationId xmlns:a16="http://schemas.microsoft.com/office/drawing/2014/main" id="{2558CDB0-9301-45E9-A8E3-D9550AD13C5F}"/>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3" name="Text Box 15">
          <a:extLst>
            <a:ext uri="{FF2B5EF4-FFF2-40B4-BE49-F238E27FC236}">
              <a16:creationId xmlns:a16="http://schemas.microsoft.com/office/drawing/2014/main" id="{9A8FF248-9694-432C-A5B5-DB2F58B59CD6}"/>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4" name="Text Box 15">
          <a:extLst>
            <a:ext uri="{FF2B5EF4-FFF2-40B4-BE49-F238E27FC236}">
              <a16:creationId xmlns:a16="http://schemas.microsoft.com/office/drawing/2014/main" id="{B7332EB9-5B7E-4A04-A6C1-132EA7BFECDE}"/>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5" name="Text Box 15">
          <a:extLst>
            <a:ext uri="{FF2B5EF4-FFF2-40B4-BE49-F238E27FC236}">
              <a16:creationId xmlns:a16="http://schemas.microsoft.com/office/drawing/2014/main" id="{17D262AD-3237-41D6-802D-89828F9586DE}"/>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6" name="Text Box 15">
          <a:extLst>
            <a:ext uri="{FF2B5EF4-FFF2-40B4-BE49-F238E27FC236}">
              <a16:creationId xmlns:a16="http://schemas.microsoft.com/office/drawing/2014/main" id="{AE9336AA-1722-48A8-BEFE-689E9178CE83}"/>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7" name="Text Box 15">
          <a:extLst>
            <a:ext uri="{FF2B5EF4-FFF2-40B4-BE49-F238E27FC236}">
              <a16:creationId xmlns:a16="http://schemas.microsoft.com/office/drawing/2014/main" id="{6780F89B-6B79-4FDA-BA41-5401263731C2}"/>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8" name="Text Box 15">
          <a:extLst>
            <a:ext uri="{FF2B5EF4-FFF2-40B4-BE49-F238E27FC236}">
              <a16:creationId xmlns:a16="http://schemas.microsoft.com/office/drawing/2014/main" id="{ECDA80B6-9177-432F-ACC9-C4EE9FD3DB26}"/>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9" name="Text Box 15">
          <a:extLst>
            <a:ext uri="{FF2B5EF4-FFF2-40B4-BE49-F238E27FC236}">
              <a16:creationId xmlns:a16="http://schemas.microsoft.com/office/drawing/2014/main" id="{D050D759-BBE1-4331-B7F6-E6CCFA124117}"/>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740" name="Text Box 15">
          <a:extLst>
            <a:ext uri="{FF2B5EF4-FFF2-40B4-BE49-F238E27FC236}">
              <a16:creationId xmlns:a16="http://schemas.microsoft.com/office/drawing/2014/main" id="{CD2D5969-E10E-476C-BF1B-24867A4C2733}"/>
            </a:ext>
          </a:extLst>
        </xdr:cNvPr>
        <xdr:cNvSpPr txBox="1">
          <a:spLocks noChangeArrowheads="1"/>
        </xdr:cNvSpPr>
      </xdr:nvSpPr>
      <xdr:spPr bwMode="auto">
        <a:xfrm>
          <a:off x="4743450" y="172497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1" name="Text Box 15">
          <a:extLst>
            <a:ext uri="{FF2B5EF4-FFF2-40B4-BE49-F238E27FC236}">
              <a16:creationId xmlns:a16="http://schemas.microsoft.com/office/drawing/2014/main" id="{30B2F9DE-DF23-49AD-94F5-2A18B32FB95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42" name="Text Box 15">
          <a:extLst>
            <a:ext uri="{FF2B5EF4-FFF2-40B4-BE49-F238E27FC236}">
              <a16:creationId xmlns:a16="http://schemas.microsoft.com/office/drawing/2014/main" id="{3AE7735F-977E-4449-9916-7B0B533489EB}"/>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3" name="Text Box 15">
          <a:extLst>
            <a:ext uri="{FF2B5EF4-FFF2-40B4-BE49-F238E27FC236}">
              <a16:creationId xmlns:a16="http://schemas.microsoft.com/office/drawing/2014/main" id="{D9585269-E3CB-44BD-8A29-F5965528CDA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4" name="Text Box 15">
          <a:extLst>
            <a:ext uri="{FF2B5EF4-FFF2-40B4-BE49-F238E27FC236}">
              <a16:creationId xmlns:a16="http://schemas.microsoft.com/office/drawing/2014/main" id="{59EE7782-5C3D-4EAA-A9B9-B8E93285E6C3}"/>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5" name="Text Box 15">
          <a:extLst>
            <a:ext uri="{FF2B5EF4-FFF2-40B4-BE49-F238E27FC236}">
              <a16:creationId xmlns:a16="http://schemas.microsoft.com/office/drawing/2014/main" id="{FD5A5F01-F226-40D8-984E-EA5E7E4B4C4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6" name="Text Box 15">
          <a:extLst>
            <a:ext uri="{FF2B5EF4-FFF2-40B4-BE49-F238E27FC236}">
              <a16:creationId xmlns:a16="http://schemas.microsoft.com/office/drawing/2014/main" id="{7C4D5D15-74C3-4DB0-895B-1BEEF727791C}"/>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47" name="Text Box 15">
          <a:extLst>
            <a:ext uri="{FF2B5EF4-FFF2-40B4-BE49-F238E27FC236}">
              <a16:creationId xmlns:a16="http://schemas.microsoft.com/office/drawing/2014/main" id="{4F44BD21-C346-4C32-8F08-6114F95B52EF}"/>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48" name="Text Box 15">
          <a:extLst>
            <a:ext uri="{FF2B5EF4-FFF2-40B4-BE49-F238E27FC236}">
              <a16:creationId xmlns:a16="http://schemas.microsoft.com/office/drawing/2014/main" id="{687BCD38-177F-4110-A50C-7D90DB3D5BC7}"/>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49" name="Text Box 15">
          <a:extLst>
            <a:ext uri="{FF2B5EF4-FFF2-40B4-BE49-F238E27FC236}">
              <a16:creationId xmlns:a16="http://schemas.microsoft.com/office/drawing/2014/main" id="{E3634E58-E9AE-47EE-9C9E-FD6DE3C5237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50" name="Text Box 15">
          <a:extLst>
            <a:ext uri="{FF2B5EF4-FFF2-40B4-BE49-F238E27FC236}">
              <a16:creationId xmlns:a16="http://schemas.microsoft.com/office/drawing/2014/main" id="{3742F424-D1AE-4A8C-85D2-3D1F955B1FD8}"/>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1" name="Text Box 15">
          <a:extLst>
            <a:ext uri="{FF2B5EF4-FFF2-40B4-BE49-F238E27FC236}">
              <a16:creationId xmlns:a16="http://schemas.microsoft.com/office/drawing/2014/main" id="{590A0004-1E15-46F8-BE9A-5887C01C1E1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2" name="Text Box 15">
          <a:extLst>
            <a:ext uri="{FF2B5EF4-FFF2-40B4-BE49-F238E27FC236}">
              <a16:creationId xmlns:a16="http://schemas.microsoft.com/office/drawing/2014/main" id="{87A06E00-FEB5-4A4C-A7CC-A806A6B9095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753" name="Text Box 15">
          <a:extLst>
            <a:ext uri="{FF2B5EF4-FFF2-40B4-BE49-F238E27FC236}">
              <a16:creationId xmlns:a16="http://schemas.microsoft.com/office/drawing/2014/main" id="{7212310A-533A-4813-BC63-FADD7E7EA02A}"/>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4" name="Text Box 15">
          <a:extLst>
            <a:ext uri="{FF2B5EF4-FFF2-40B4-BE49-F238E27FC236}">
              <a16:creationId xmlns:a16="http://schemas.microsoft.com/office/drawing/2014/main" id="{9AAE529F-2288-451B-A41D-87E6EBAB849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5" name="Text Box 15">
          <a:extLst>
            <a:ext uri="{FF2B5EF4-FFF2-40B4-BE49-F238E27FC236}">
              <a16:creationId xmlns:a16="http://schemas.microsoft.com/office/drawing/2014/main" id="{6F5EB52D-DDD6-440E-8F99-D8A20AB96B6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6" name="Text Box 15">
          <a:extLst>
            <a:ext uri="{FF2B5EF4-FFF2-40B4-BE49-F238E27FC236}">
              <a16:creationId xmlns:a16="http://schemas.microsoft.com/office/drawing/2014/main" id="{E655B68F-CDB9-46A2-96B3-7841FB4AC2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7" name="Text Box 15">
          <a:extLst>
            <a:ext uri="{FF2B5EF4-FFF2-40B4-BE49-F238E27FC236}">
              <a16:creationId xmlns:a16="http://schemas.microsoft.com/office/drawing/2014/main" id="{8FB38BB4-6A5D-4A14-A35E-712F2A62A2A4}"/>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8" name="Text Box 15">
          <a:extLst>
            <a:ext uri="{FF2B5EF4-FFF2-40B4-BE49-F238E27FC236}">
              <a16:creationId xmlns:a16="http://schemas.microsoft.com/office/drawing/2014/main" id="{1E8AA5E7-4D78-4929-8201-E40CF4605266}"/>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9" name="Text Box 15">
          <a:extLst>
            <a:ext uri="{FF2B5EF4-FFF2-40B4-BE49-F238E27FC236}">
              <a16:creationId xmlns:a16="http://schemas.microsoft.com/office/drawing/2014/main" id="{DADDC07A-D1F6-434F-934D-2DAB9C0EDB4E}"/>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0" name="Text Box 15">
          <a:extLst>
            <a:ext uri="{FF2B5EF4-FFF2-40B4-BE49-F238E27FC236}">
              <a16:creationId xmlns:a16="http://schemas.microsoft.com/office/drawing/2014/main" id="{8EB621CF-2AEB-442B-88E7-818548F72AA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1" name="Text Box 15">
          <a:extLst>
            <a:ext uri="{FF2B5EF4-FFF2-40B4-BE49-F238E27FC236}">
              <a16:creationId xmlns:a16="http://schemas.microsoft.com/office/drawing/2014/main" id="{0CDA9FC3-0EEE-477F-9B65-FD37AED207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2" name="Text Box 15">
          <a:extLst>
            <a:ext uri="{FF2B5EF4-FFF2-40B4-BE49-F238E27FC236}">
              <a16:creationId xmlns:a16="http://schemas.microsoft.com/office/drawing/2014/main" id="{E5E3FA6C-8303-4AD0-9B4F-0F32D3B47D53}"/>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3" name="Text Box 15">
          <a:extLst>
            <a:ext uri="{FF2B5EF4-FFF2-40B4-BE49-F238E27FC236}">
              <a16:creationId xmlns:a16="http://schemas.microsoft.com/office/drawing/2014/main" id="{A032839D-2F53-41F0-8FE0-221C2E7861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4" name="Text Box 15">
          <a:extLst>
            <a:ext uri="{FF2B5EF4-FFF2-40B4-BE49-F238E27FC236}">
              <a16:creationId xmlns:a16="http://schemas.microsoft.com/office/drawing/2014/main" id="{6A6D1A88-6CDC-42B5-8E4D-9BFAB6A79A0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5" name="Text Box 15">
          <a:extLst>
            <a:ext uri="{FF2B5EF4-FFF2-40B4-BE49-F238E27FC236}">
              <a16:creationId xmlns:a16="http://schemas.microsoft.com/office/drawing/2014/main" id="{6624883D-F97C-4BA8-B713-713484758BD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6" name="Text Box 15">
          <a:extLst>
            <a:ext uri="{FF2B5EF4-FFF2-40B4-BE49-F238E27FC236}">
              <a16:creationId xmlns:a16="http://schemas.microsoft.com/office/drawing/2014/main" id="{6382ADEC-23C9-4BC0-8648-94D67D99AAA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67" name="Text Box 15">
          <a:extLst>
            <a:ext uri="{FF2B5EF4-FFF2-40B4-BE49-F238E27FC236}">
              <a16:creationId xmlns:a16="http://schemas.microsoft.com/office/drawing/2014/main" id="{50C1C00A-C9DE-4A57-B25E-7FC0ACB4EA0A}"/>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8" name="Text Box 15">
          <a:extLst>
            <a:ext uri="{FF2B5EF4-FFF2-40B4-BE49-F238E27FC236}">
              <a16:creationId xmlns:a16="http://schemas.microsoft.com/office/drawing/2014/main" id="{D6C725AA-F62D-4489-92B7-57B6DDAC5BF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69" name="Text Box 15">
          <a:extLst>
            <a:ext uri="{FF2B5EF4-FFF2-40B4-BE49-F238E27FC236}">
              <a16:creationId xmlns:a16="http://schemas.microsoft.com/office/drawing/2014/main" id="{39DCF307-DF7A-4A33-B14E-3BADABDD943D}"/>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70" name="Text Box 15">
          <a:extLst>
            <a:ext uri="{FF2B5EF4-FFF2-40B4-BE49-F238E27FC236}">
              <a16:creationId xmlns:a16="http://schemas.microsoft.com/office/drawing/2014/main" id="{62C16292-5394-444D-AD7B-84D00B8AD0AB}"/>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1" name="Text Box 15">
          <a:extLst>
            <a:ext uri="{FF2B5EF4-FFF2-40B4-BE49-F238E27FC236}">
              <a16:creationId xmlns:a16="http://schemas.microsoft.com/office/drawing/2014/main" id="{B9C88599-A0AB-4880-8E11-E24B8055FEC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2" name="Text Box 15">
          <a:extLst>
            <a:ext uri="{FF2B5EF4-FFF2-40B4-BE49-F238E27FC236}">
              <a16:creationId xmlns:a16="http://schemas.microsoft.com/office/drawing/2014/main" id="{EE51EFE2-F5F5-4B88-BD5E-757AAC5B7B7A}"/>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773" name="Text Box 15">
          <a:extLst>
            <a:ext uri="{FF2B5EF4-FFF2-40B4-BE49-F238E27FC236}">
              <a16:creationId xmlns:a16="http://schemas.microsoft.com/office/drawing/2014/main" id="{3C4E17D6-3901-4C1C-86EA-5E672B584ADB}"/>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4" name="Text Box 15">
          <a:extLst>
            <a:ext uri="{FF2B5EF4-FFF2-40B4-BE49-F238E27FC236}">
              <a16:creationId xmlns:a16="http://schemas.microsoft.com/office/drawing/2014/main" id="{D40A1BEA-D9B1-49C4-ABCF-99922BDE5D7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5" name="Text Box 15">
          <a:extLst>
            <a:ext uri="{FF2B5EF4-FFF2-40B4-BE49-F238E27FC236}">
              <a16:creationId xmlns:a16="http://schemas.microsoft.com/office/drawing/2014/main" id="{C6DD9513-9615-47E9-8ECB-A6CB17AC8365}"/>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6" name="Text Box 15">
          <a:extLst>
            <a:ext uri="{FF2B5EF4-FFF2-40B4-BE49-F238E27FC236}">
              <a16:creationId xmlns:a16="http://schemas.microsoft.com/office/drawing/2014/main" id="{1587C392-7390-456B-B5C2-78B4F7834564}"/>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7" name="Text Box 15">
          <a:extLst>
            <a:ext uri="{FF2B5EF4-FFF2-40B4-BE49-F238E27FC236}">
              <a16:creationId xmlns:a16="http://schemas.microsoft.com/office/drawing/2014/main" id="{8A258A5B-851D-433D-A6FC-AA48C7105B68}"/>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8" name="Text Box 15">
          <a:extLst>
            <a:ext uri="{FF2B5EF4-FFF2-40B4-BE49-F238E27FC236}">
              <a16:creationId xmlns:a16="http://schemas.microsoft.com/office/drawing/2014/main" id="{730D1556-D538-4829-8AFF-34E6392B332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9" name="Text Box 15">
          <a:extLst>
            <a:ext uri="{FF2B5EF4-FFF2-40B4-BE49-F238E27FC236}">
              <a16:creationId xmlns:a16="http://schemas.microsoft.com/office/drawing/2014/main" id="{E12405D8-F488-4BF0-A1D7-F56100AE9D4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0" name="Text Box 15">
          <a:extLst>
            <a:ext uri="{FF2B5EF4-FFF2-40B4-BE49-F238E27FC236}">
              <a16:creationId xmlns:a16="http://schemas.microsoft.com/office/drawing/2014/main" id="{FFC0ECB9-EEAB-4564-9CDA-F38625449CC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1" name="Text Box 15">
          <a:extLst>
            <a:ext uri="{FF2B5EF4-FFF2-40B4-BE49-F238E27FC236}">
              <a16:creationId xmlns:a16="http://schemas.microsoft.com/office/drawing/2014/main" id="{EE15C1B9-4899-4E41-B4C3-7D70DAE6FE0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2" name="Text Box 15">
          <a:extLst>
            <a:ext uri="{FF2B5EF4-FFF2-40B4-BE49-F238E27FC236}">
              <a16:creationId xmlns:a16="http://schemas.microsoft.com/office/drawing/2014/main" id="{DE596236-6A0D-4B85-88AB-DC35C1F688D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3" name="Text Box 15">
          <a:extLst>
            <a:ext uri="{FF2B5EF4-FFF2-40B4-BE49-F238E27FC236}">
              <a16:creationId xmlns:a16="http://schemas.microsoft.com/office/drawing/2014/main" id="{82B89FEA-B101-4FD6-9410-797C5E32F4C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4" name="Text Box 15">
          <a:extLst>
            <a:ext uri="{FF2B5EF4-FFF2-40B4-BE49-F238E27FC236}">
              <a16:creationId xmlns:a16="http://schemas.microsoft.com/office/drawing/2014/main" id="{C9C05C60-0D52-43AF-804F-5EDAE9843C5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5" name="Text Box 15">
          <a:extLst>
            <a:ext uri="{FF2B5EF4-FFF2-40B4-BE49-F238E27FC236}">
              <a16:creationId xmlns:a16="http://schemas.microsoft.com/office/drawing/2014/main" id="{D05D1DAC-14F1-4A56-9B19-F11DCBA1AA2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6" name="Text Box 15">
          <a:extLst>
            <a:ext uri="{FF2B5EF4-FFF2-40B4-BE49-F238E27FC236}">
              <a16:creationId xmlns:a16="http://schemas.microsoft.com/office/drawing/2014/main" id="{C40E6FE8-85B0-4525-B174-98F0C34B376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87" name="Text Box 15">
          <a:extLst>
            <a:ext uri="{FF2B5EF4-FFF2-40B4-BE49-F238E27FC236}">
              <a16:creationId xmlns:a16="http://schemas.microsoft.com/office/drawing/2014/main" id="{6D3877A4-5E82-4BAF-8953-754FA1B88625}"/>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8" name="Text Box 15">
          <a:extLst>
            <a:ext uri="{FF2B5EF4-FFF2-40B4-BE49-F238E27FC236}">
              <a16:creationId xmlns:a16="http://schemas.microsoft.com/office/drawing/2014/main" id="{813F8C71-F375-438E-8DCF-B44BE6D74F5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89" name="Text Box 15">
          <a:extLst>
            <a:ext uri="{FF2B5EF4-FFF2-40B4-BE49-F238E27FC236}">
              <a16:creationId xmlns:a16="http://schemas.microsoft.com/office/drawing/2014/main" id="{DC12E047-7A21-4F70-926D-5F8F901CFC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90" name="Text Box 15">
          <a:extLst>
            <a:ext uri="{FF2B5EF4-FFF2-40B4-BE49-F238E27FC236}">
              <a16:creationId xmlns:a16="http://schemas.microsoft.com/office/drawing/2014/main" id="{070AA418-7332-42E3-B499-A77D0F8A72A1}"/>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1" name="Text Box 15">
          <a:extLst>
            <a:ext uri="{FF2B5EF4-FFF2-40B4-BE49-F238E27FC236}">
              <a16:creationId xmlns:a16="http://schemas.microsoft.com/office/drawing/2014/main" id="{C4BF9A89-8BD8-4825-8D01-D59F37CF9E7C}"/>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2" name="Text Box 15">
          <a:extLst>
            <a:ext uri="{FF2B5EF4-FFF2-40B4-BE49-F238E27FC236}">
              <a16:creationId xmlns:a16="http://schemas.microsoft.com/office/drawing/2014/main" id="{0DAFAF0A-259C-4AB2-B1D2-A378196C42C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793" name="Text Box 15">
          <a:extLst>
            <a:ext uri="{FF2B5EF4-FFF2-40B4-BE49-F238E27FC236}">
              <a16:creationId xmlns:a16="http://schemas.microsoft.com/office/drawing/2014/main" id="{5C903F94-C777-4723-A9E4-99925563E5F6}"/>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4" name="Text Box 15">
          <a:extLst>
            <a:ext uri="{FF2B5EF4-FFF2-40B4-BE49-F238E27FC236}">
              <a16:creationId xmlns:a16="http://schemas.microsoft.com/office/drawing/2014/main" id="{47B8D731-1D77-4DFC-BDA2-92D040A6753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5" name="Text Box 15">
          <a:extLst>
            <a:ext uri="{FF2B5EF4-FFF2-40B4-BE49-F238E27FC236}">
              <a16:creationId xmlns:a16="http://schemas.microsoft.com/office/drawing/2014/main" id="{71999EDE-6B3F-4DA0-B2CE-41A7A76F9596}"/>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6" name="Text Box 15">
          <a:extLst>
            <a:ext uri="{FF2B5EF4-FFF2-40B4-BE49-F238E27FC236}">
              <a16:creationId xmlns:a16="http://schemas.microsoft.com/office/drawing/2014/main" id="{2316E87B-E610-4F07-A6C7-A2D095A0D9E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7" name="Text Box 15">
          <a:extLst>
            <a:ext uri="{FF2B5EF4-FFF2-40B4-BE49-F238E27FC236}">
              <a16:creationId xmlns:a16="http://schemas.microsoft.com/office/drawing/2014/main" id="{C9B0B57A-E4A0-4936-9AF9-AFB65A7A8628}"/>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8" name="Text Box 15">
          <a:extLst>
            <a:ext uri="{FF2B5EF4-FFF2-40B4-BE49-F238E27FC236}">
              <a16:creationId xmlns:a16="http://schemas.microsoft.com/office/drawing/2014/main" id="{FDDD5767-0E8C-4160-ACF1-30C4759F898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9" name="Text Box 15">
          <a:extLst>
            <a:ext uri="{FF2B5EF4-FFF2-40B4-BE49-F238E27FC236}">
              <a16:creationId xmlns:a16="http://schemas.microsoft.com/office/drawing/2014/main" id="{426A8F2D-B09C-45ED-A781-B1EC8991C8D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0" name="Text Box 15">
          <a:extLst>
            <a:ext uri="{FF2B5EF4-FFF2-40B4-BE49-F238E27FC236}">
              <a16:creationId xmlns:a16="http://schemas.microsoft.com/office/drawing/2014/main" id="{1C653E33-67A6-4C4D-AC0A-8ABE5AE4018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1" name="Text Box 15">
          <a:extLst>
            <a:ext uri="{FF2B5EF4-FFF2-40B4-BE49-F238E27FC236}">
              <a16:creationId xmlns:a16="http://schemas.microsoft.com/office/drawing/2014/main" id="{61A8755C-77BE-425F-94A8-DD5D6BBF3DC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2" name="Text Box 15">
          <a:extLst>
            <a:ext uri="{FF2B5EF4-FFF2-40B4-BE49-F238E27FC236}">
              <a16:creationId xmlns:a16="http://schemas.microsoft.com/office/drawing/2014/main" id="{46F1BDEB-91F9-4092-9326-1325E5AE5418}"/>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3" name="Text Box 15">
          <a:extLst>
            <a:ext uri="{FF2B5EF4-FFF2-40B4-BE49-F238E27FC236}">
              <a16:creationId xmlns:a16="http://schemas.microsoft.com/office/drawing/2014/main" id="{DEE426B8-675F-478D-BECC-4C3349B0A6C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4" name="Text Box 15">
          <a:extLst>
            <a:ext uri="{FF2B5EF4-FFF2-40B4-BE49-F238E27FC236}">
              <a16:creationId xmlns:a16="http://schemas.microsoft.com/office/drawing/2014/main" id="{F56F5091-1EAB-4ED3-9189-540A5DD2394F}"/>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5" name="Text Box 15">
          <a:extLst>
            <a:ext uri="{FF2B5EF4-FFF2-40B4-BE49-F238E27FC236}">
              <a16:creationId xmlns:a16="http://schemas.microsoft.com/office/drawing/2014/main" id="{977C3091-88AE-4D80-9510-67184FD3E65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6" name="Text Box 15">
          <a:extLst>
            <a:ext uri="{FF2B5EF4-FFF2-40B4-BE49-F238E27FC236}">
              <a16:creationId xmlns:a16="http://schemas.microsoft.com/office/drawing/2014/main" id="{B76D4771-BCFF-46FF-BEE0-991EA04A333D}"/>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07" name="Text Box 15">
          <a:extLst>
            <a:ext uri="{FF2B5EF4-FFF2-40B4-BE49-F238E27FC236}">
              <a16:creationId xmlns:a16="http://schemas.microsoft.com/office/drawing/2014/main" id="{E2FACD2A-12F1-4376-B5F4-E8418220F007}"/>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8" name="Text Box 15">
          <a:extLst>
            <a:ext uri="{FF2B5EF4-FFF2-40B4-BE49-F238E27FC236}">
              <a16:creationId xmlns:a16="http://schemas.microsoft.com/office/drawing/2014/main" id="{84A7F967-E73F-444D-9871-04E3FC5BB6B7}"/>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09" name="Text Box 15">
          <a:extLst>
            <a:ext uri="{FF2B5EF4-FFF2-40B4-BE49-F238E27FC236}">
              <a16:creationId xmlns:a16="http://schemas.microsoft.com/office/drawing/2014/main" id="{1C7235AF-ADED-4501-BCAC-546FFA6BFC09}"/>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10" name="Text Box 15">
          <a:extLst>
            <a:ext uri="{FF2B5EF4-FFF2-40B4-BE49-F238E27FC236}">
              <a16:creationId xmlns:a16="http://schemas.microsoft.com/office/drawing/2014/main" id="{28674765-3F79-4325-B1CB-C93227A00B5B}"/>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1" name="Text Box 15">
          <a:extLst>
            <a:ext uri="{FF2B5EF4-FFF2-40B4-BE49-F238E27FC236}">
              <a16:creationId xmlns:a16="http://schemas.microsoft.com/office/drawing/2014/main" id="{1BDBB384-164B-4DC0-9C91-A2B31E292B8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2" name="Text Box 15">
          <a:extLst>
            <a:ext uri="{FF2B5EF4-FFF2-40B4-BE49-F238E27FC236}">
              <a16:creationId xmlns:a16="http://schemas.microsoft.com/office/drawing/2014/main" id="{13B18C4E-187D-466F-B5F8-B104A1B542AC}"/>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13" name="Text Box 15">
          <a:extLst>
            <a:ext uri="{FF2B5EF4-FFF2-40B4-BE49-F238E27FC236}">
              <a16:creationId xmlns:a16="http://schemas.microsoft.com/office/drawing/2014/main" id="{8CD65434-59EF-44F7-8748-8B16F90B43FE}"/>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4" name="Text Box 15">
          <a:extLst>
            <a:ext uri="{FF2B5EF4-FFF2-40B4-BE49-F238E27FC236}">
              <a16:creationId xmlns:a16="http://schemas.microsoft.com/office/drawing/2014/main" id="{A353DC4B-CF43-48E0-A93B-1DDA05AF1E8E}"/>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5" name="Text Box 15">
          <a:extLst>
            <a:ext uri="{FF2B5EF4-FFF2-40B4-BE49-F238E27FC236}">
              <a16:creationId xmlns:a16="http://schemas.microsoft.com/office/drawing/2014/main" id="{CEBBFBBD-1248-496B-B1B4-0A7856850752}"/>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6" name="Text Box 15">
          <a:extLst>
            <a:ext uri="{FF2B5EF4-FFF2-40B4-BE49-F238E27FC236}">
              <a16:creationId xmlns:a16="http://schemas.microsoft.com/office/drawing/2014/main" id="{2893E7C5-2C9E-43FE-A324-749C87DC78B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7" name="Text Box 15">
          <a:extLst>
            <a:ext uri="{FF2B5EF4-FFF2-40B4-BE49-F238E27FC236}">
              <a16:creationId xmlns:a16="http://schemas.microsoft.com/office/drawing/2014/main" id="{9DAE6DA8-31F3-41AB-BDD3-A459717A439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8" name="Text Box 15">
          <a:extLst>
            <a:ext uri="{FF2B5EF4-FFF2-40B4-BE49-F238E27FC236}">
              <a16:creationId xmlns:a16="http://schemas.microsoft.com/office/drawing/2014/main" id="{4DADA3B1-4234-4030-A70B-38417AFE120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9" name="Text Box 15">
          <a:extLst>
            <a:ext uri="{FF2B5EF4-FFF2-40B4-BE49-F238E27FC236}">
              <a16:creationId xmlns:a16="http://schemas.microsoft.com/office/drawing/2014/main" id="{1BA975D6-99C7-4F48-9B4A-F28C2A658501}"/>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0" name="Text Box 15">
          <a:extLst>
            <a:ext uri="{FF2B5EF4-FFF2-40B4-BE49-F238E27FC236}">
              <a16:creationId xmlns:a16="http://schemas.microsoft.com/office/drawing/2014/main" id="{5D986F9D-8F38-4128-9396-F6E7C1F5709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1" name="Text Box 15">
          <a:extLst>
            <a:ext uri="{FF2B5EF4-FFF2-40B4-BE49-F238E27FC236}">
              <a16:creationId xmlns:a16="http://schemas.microsoft.com/office/drawing/2014/main" id="{5C129C22-DD10-418C-9E8C-7E84FD0FDBB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2" name="Text Box 15">
          <a:extLst>
            <a:ext uri="{FF2B5EF4-FFF2-40B4-BE49-F238E27FC236}">
              <a16:creationId xmlns:a16="http://schemas.microsoft.com/office/drawing/2014/main" id="{0C548A1A-BD42-4E14-B9E2-76D1342B6B7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3" name="Text Box 15">
          <a:extLst>
            <a:ext uri="{FF2B5EF4-FFF2-40B4-BE49-F238E27FC236}">
              <a16:creationId xmlns:a16="http://schemas.microsoft.com/office/drawing/2014/main" id="{296AB4E0-AA89-42B8-95DB-DE8BAECC10F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4" name="Text Box 15">
          <a:extLst>
            <a:ext uri="{FF2B5EF4-FFF2-40B4-BE49-F238E27FC236}">
              <a16:creationId xmlns:a16="http://schemas.microsoft.com/office/drawing/2014/main" id="{3CF3C66F-55D3-4E72-886C-125FA7EA09E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5" name="Text Box 15">
          <a:extLst>
            <a:ext uri="{FF2B5EF4-FFF2-40B4-BE49-F238E27FC236}">
              <a16:creationId xmlns:a16="http://schemas.microsoft.com/office/drawing/2014/main" id="{AEF5937D-4F14-46EE-B865-6BFEC2997FB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6" name="Text Box 15">
          <a:extLst>
            <a:ext uri="{FF2B5EF4-FFF2-40B4-BE49-F238E27FC236}">
              <a16:creationId xmlns:a16="http://schemas.microsoft.com/office/drawing/2014/main" id="{99D6A0AE-1542-4966-A134-B4745AD78FB8}"/>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27" name="Text Box 15">
          <a:extLst>
            <a:ext uri="{FF2B5EF4-FFF2-40B4-BE49-F238E27FC236}">
              <a16:creationId xmlns:a16="http://schemas.microsoft.com/office/drawing/2014/main" id="{82D91B6F-0F9B-402F-8B36-308098C4DC7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28" name="Text Box 15">
          <a:extLst>
            <a:ext uri="{FF2B5EF4-FFF2-40B4-BE49-F238E27FC236}">
              <a16:creationId xmlns:a16="http://schemas.microsoft.com/office/drawing/2014/main" id="{FC8875CF-E1E6-407B-8F91-9A0B890EB5D3}"/>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29" name="Text Box 15">
          <a:extLst>
            <a:ext uri="{FF2B5EF4-FFF2-40B4-BE49-F238E27FC236}">
              <a16:creationId xmlns:a16="http://schemas.microsoft.com/office/drawing/2014/main" id="{175452DA-532E-4437-BB12-7E1767C2589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30" name="Text Box 15">
          <a:extLst>
            <a:ext uri="{FF2B5EF4-FFF2-40B4-BE49-F238E27FC236}">
              <a16:creationId xmlns:a16="http://schemas.microsoft.com/office/drawing/2014/main" id="{EF02CADE-5ABE-444A-9CCA-4DE53068F8FE}"/>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1" name="Text Box 15">
          <a:extLst>
            <a:ext uri="{FF2B5EF4-FFF2-40B4-BE49-F238E27FC236}">
              <a16:creationId xmlns:a16="http://schemas.microsoft.com/office/drawing/2014/main" id="{7FDB93E0-8DED-40A9-B0D1-3D7CE64E3B9D}"/>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2" name="Text Box 15">
          <a:extLst>
            <a:ext uri="{FF2B5EF4-FFF2-40B4-BE49-F238E27FC236}">
              <a16:creationId xmlns:a16="http://schemas.microsoft.com/office/drawing/2014/main" id="{CDB6EC79-5C89-4CA2-A6CB-634BD22F09B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33" name="Text Box 15">
          <a:extLst>
            <a:ext uri="{FF2B5EF4-FFF2-40B4-BE49-F238E27FC236}">
              <a16:creationId xmlns:a16="http://schemas.microsoft.com/office/drawing/2014/main" id="{FD909435-4CA1-47A5-B4CA-EAE70C217A28}"/>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4" name="Text Box 15">
          <a:extLst>
            <a:ext uri="{FF2B5EF4-FFF2-40B4-BE49-F238E27FC236}">
              <a16:creationId xmlns:a16="http://schemas.microsoft.com/office/drawing/2014/main" id="{3EFB10EA-9C86-4B4E-B20C-55A4D3A939DF}"/>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5" name="Text Box 15">
          <a:extLst>
            <a:ext uri="{FF2B5EF4-FFF2-40B4-BE49-F238E27FC236}">
              <a16:creationId xmlns:a16="http://schemas.microsoft.com/office/drawing/2014/main" id="{F34111FC-9797-4CDB-A27C-17F95F1B7B88}"/>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6" name="Text Box 15">
          <a:extLst>
            <a:ext uri="{FF2B5EF4-FFF2-40B4-BE49-F238E27FC236}">
              <a16:creationId xmlns:a16="http://schemas.microsoft.com/office/drawing/2014/main" id="{9D34FF0D-6709-464B-8D60-53F94678DA1C}"/>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7" name="Text Box 15">
          <a:extLst>
            <a:ext uri="{FF2B5EF4-FFF2-40B4-BE49-F238E27FC236}">
              <a16:creationId xmlns:a16="http://schemas.microsoft.com/office/drawing/2014/main" id="{D7214BDF-0015-4FD2-96B2-82F1D14C09B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8" name="Text Box 15">
          <a:extLst>
            <a:ext uri="{FF2B5EF4-FFF2-40B4-BE49-F238E27FC236}">
              <a16:creationId xmlns:a16="http://schemas.microsoft.com/office/drawing/2014/main" id="{BFB89962-6CA1-47BD-8C7E-6D83D3870E61}"/>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9" name="Text Box 15">
          <a:extLst>
            <a:ext uri="{FF2B5EF4-FFF2-40B4-BE49-F238E27FC236}">
              <a16:creationId xmlns:a16="http://schemas.microsoft.com/office/drawing/2014/main" id="{F8002495-C2D5-43A1-AEF9-03DC1F35E0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0" name="Text Box 15">
          <a:extLst>
            <a:ext uri="{FF2B5EF4-FFF2-40B4-BE49-F238E27FC236}">
              <a16:creationId xmlns:a16="http://schemas.microsoft.com/office/drawing/2014/main" id="{ABB2415F-6BC6-4CD0-9231-295663FB76D9}"/>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1" name="Text Box 15">
          <a:extLst>
            <a:ext uri="{FF2B5EF4-FFF2-40B4-BE49-F238E27FC236}">
              <a16:creationId xmlns:a16="http://schemas.microsoft.com/office/drawing/2014/main" id="{67D8FDBA-9616-47EE-AEA9-E145FD7DB15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2" name="Text Box 15">
          <a:extLst>
            <a:ext uri="{FF2B5EF4-FFF2-40B4-BE49-F238E27FC236}">
              <a16:creationId xmlns:a16="http://schemas.microsoft.com/office/drawing/2014/main" id="{8778BB1D-3A37-495E-B3A1-949D04DED5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3" name="Text Box 15">
          <a:extLst>
            <a:ext uri="{FF2B5EF4-FFF2-40B4-BE49-F238E27FC236}">
              <a16:creationId xmlns:a16="http://schemas.microsoft.com/office/drawing/2014/main" id="{D6689B83-1E96-4BFB-BE79-BA753C485A78}"/>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4" name="Text Box 15">
          <a:extLst>
            <a:ext uri="{FF2B5EF4-FFF2-40B4-BE49-F238E27FC236}">
              <a16:creationId xmlns:a16="http://schemas.microsoft.com/office/drawing/2014/main" id="{249BDCA6-AAAC-4514-8A7A-A6F455B82D0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5" name="Text Box 15">
          <a:extLst>
            <a:ext uri="{FF2B5EF4-FFF2-40B4-BE49-F238E27FC236}">
              <a16:creationId xmlns:a16="http://schemas.microsoft.com/office/drawing/2014/main" id="{52E13A06-1C5C-405C-9C1A-B05CDBDDCD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46" name="Text Box 15">
          <a:extLst>
            <a:ext uri="{FF2B5EF4-FFF2-40B4-BE49-F238E27FC236}">
              <a16:creationId xmlns:a16="http://schemas.microsoft.com/office/drawing/2014/main" id="{89E0DDC3-D7C8-45D0-8B5C-5F08EEB3516D}"/>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7" name="Text Box 15">
          <a:extLst>
            <a:ext uri="{FF2B5EF4-FFF2-40B4-BE49-F238E27FC236}">
              <a16:creationId xmlns:a16="http://schemas.microsoft.com/office/drawing/2014/main" id="{A1BFB931-64CA-4438-8122-D744D220277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8" name="Text Box 15">
          <a:extLst>
            <a:ext uri="{FF2B5EF4-FFF2-40B4-BE49-F238E27FC236}">
              <a16:creationId xmlns:a16="http://schemas.microsoft.com/office/drawing/2014/main" id="{4027F550-027F-4371-874F-29BEF9554107}"/>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9" name="Text Box 15">
          <a:extLst>
            <a:ext uri="{FF2B5EF4-FFF2-40B4-BE49-F238E27FC236}">
              <a16:creationId xmlns:a16="http://schemas.microsoft.com/office/drawing/2014/main" id="{60240E72-EE7D-4087-8878-3C1058D4C6C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0" name="Text Box 15">
          <a:extLst>
            <a:ext uri="{FF2B5EF4-FFF2-40B4-BE49-F238E27FC236}">
              <a16:creationId xmlns:a16="http://schemas.microsoft.com/office/drawing/2014/main" id="{018F46AC-6B86-4582-BD0B-8BB4F9DB361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1" name="Text Box 15">
          <a:extLst>
            <a:ext uri="{FF2B5EF4-FFF2-40B4-BE49-F238E27FC236}">
              <a16:creationId xmlns:a16="http://schemas.microsoft.com/office/drawing/2014/main" id="{23D58659-AA73-449A-9377-C93DB5A71D9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2" name="Text Box 15">
          <a:extLst>
            <a:ext uri="{FF2B5EF4-FFF2-40B4-BE49-F238E27FC236}">
              <a16:creationId xmlns:a16="http://schemas.microsoft.com/office/drawing/2014/main" id="{6AA8629C-A27D-45DB-BFD5-FF0F9F2D25C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3" name="Text Box 15">
          <a:extLst>
            <a:ext uri="{FF2B5EF4-FFF2-40B4-BE49-F238E27FC236}">
              <a16:creationId xmlns:a16="http://schemas.microsoft.com/office/drawing/2014/main" id="{816FAD1A-11E3-4E39-9E4D-205019E7FCF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4" name="Text Box 15">
          <a:extLst>
            <a:ext uri="{FF2B5EF4-FFF2-40B4-BE49-F238E27FC236}">
              <a16:creationId xmlns:a16="http://schemas.microsoft.com/office/drawing/2014/main" id="{E056B650-BBB7-4731-BDAD-A13224D11C4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5" name="Text Box 15">
          <a:extLst>
            <a:ext uri="{FF2B5EF4-FFF2-40B4-BE49-F238E27FC236}">
              <a16:creationId xmlns:a16="http://schemas.microsoft.com/office/drawing/2014/main" id="{73C7F1E6-7599-40B8-88EA-F52B708ADD4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6" name="Text Box 15">
          <a:extLst>
            <a:ext uri="{FF2B5EF4-FFF2-40B4-BE49-F238E27FC236}">
              <a16:creationId xmlns:a16="http://schemas.microsoft.com/office/drawing/2014/main" id="{D7C389B4-317E-4109-96C2-5D01B0D0A20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7" name="Text Box 15">
          <a:extLst>
            <a:ext uri="{FF2B5EF4-FFF2-40B4-BE49-F238E27FC236}">
              <a16:creationId xmlns:a16="http://schemas.microsoft.com/office/drawing/2014/main" id="{6B0FE650-30C2-4B73-A5AC-26700A1ABDF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8" name="Text Box 15">
          <a:extLst>
            <a:ext uri="{FF2B5EF4-FFF2-40B4-BE49-F238E27FC236}">
              <a16:creationId xmlns:a16="http://schemas.microsoft.com/office/drawing/2014/main" id="{A8FD026B-FF10-4724-A2EB-AA278784B0E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9" name="Text Box 15">
          <a:extLst>
            <a:ext uri="{FF2B5EF4-FFF2-40B4-BE49-F238E27FC236}">
              <a16:creationId xmlns:a16="http://schemas.microsoft.com/office/drawing/2014/main" id="{5DCA28D6-E01A-41C0-B1F3-025FEFD27A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0" name="Text Box 15">
          <a:extLst>
            <a:ext uri="{FF2B5EF4-FFF2-40B4-BE49-F238E27FC236}">
              <a16:creationId xmlns:a16="http://schemas.microsoft.com/office/drawing/2014/main" id="{97C88E31-517C-4939-9D03-2DB76DB60488}"/>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1" name="Text Box 15">
          <a:extLst>
            <a:ext uri="{FF2B5EF4-FFF2-40B4-BE49-F238E27FC236}">
              <a16:creationId xmlns:a16="http://schemas.microsoft.com/office/drawing/2014/main" id="{F27817DC-36C1-4DCF-B178-6B618412538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2" name="Text Box 15">
          <a:extLst>
            <a:ext uri="{FF2B5EF4-FFF2-40B4-BE49-F238E27FC236}">
              <a16:creationId xmlns:a16="http://schemas.microsoft.com/office/drawing/2014/main" id="{25A14525-325D-4491-AA8D-A46A0E404912}"/>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3" name="Text Box 15">
          <a:extLst>
            <a:ext uri="{FF2B5EF4-FFF2-40B4-BE49-F238E27FC236}">
              <a16:creationId xmlns:a16="http://schemas.microsoft.com/office/drawing/2014/main" id="{18D5EB0A-CC87-476B-9031-68A245F633B6}"/>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4" name="Text Box 15">
          <a:extLst>
            <a:ext uri="{FF2B5EF4-FFF2-40B4-BE49-F238E27FC236}">
              <a16:creationId xmlns:a16="http://schemas.microsoft.com/office/drawing/2014/main" id="{3E059676-B710-401F-B001-DCCBBF9F04D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5" name="Text Box 15">
          <a:extLst>
            <a:ext uri="{FF2B5EF4-FFF2-40B4-BE49-F238E27FC236}">
              <a16:creationId xmlns:a16="http://schemas.microsoft.com/office/drawing/2014/main" id="{614906B6-15DD-4BA2-A9A1-2B549063A29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66" name="Text Box 15">
          <a:extLst>
            <a:ext uri="{FF2B5EF4-FFF2-40B4-BE49-F238E27FC236}">
              <a16:creationId xmlns:a16="http://schemas.microsoft.com/office/drawing/2014/main" id="{3B7D4800-810B-4048-929D-A5BFDC54794D}"/>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7" name="Text Box 15">
          <a:extLst>
            <a:ext uri="{FF2B5EF4-FFF2-40B4-BE49-F238E27FC236}">
              <a16:creationId xmlns:a16="http://schemas.microsoft.com/office/drawing/2014/main" id="{E74B1D9F-5A70-4EF9-AB9A-B413BEF34367}"/>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8" name="Text Box 15">
          <a:extLst>
            <a:ext uri="{FF2B5EF4-FFF2-40B4-BE49-F238E27FC236}">
              <a16:creationId xmlns:a16="http://schemas.microsoft.com/office/drawing/2014/main" id="{CD769ED6-5DFB-4D9E-B031-C59D8B0F58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9" name="Text Box 15">
          <a:extLst>
            <a:ext uri="{FF2B5EF4-FFF2-40B4-BE49-F238E27FC236}">
              <a16:creationId xmlns:a16="http://schemas.microsoft.com/office/drawing/2014/main" id="{51079EB4-2830-4687-9AB6-F5BBBE7565A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0" name="Text Box 15">
          <a:extLst>
            <a:ext uri="{FF2B5EF4-FFF2-40B4-BE49-F238E27FC236}">
              <a16:creationId xmlns:a16="http://schemas.microsoft.com/office/drawing/2014/main" id="{DDFD321F-39F9-41D3-A63B-F15E902C5C7E}"/>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1" name="Text Box 15">
          <a:extLst>
            <a:ext uri="{FF2B5EF4-FFF2-40B4-BE49-F238E27FC236}">
              <a16:creationId xmlns:a16="http://schemas.microsoft.com/office/drawing/2014/main" id="{DBA43CF4-2066-4B2E-A0A1-165C08BA9A0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2A8EA85B-A48A-4981-8D7C-8180D0589CC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3" name="Text Box 15">
          <a:extLst>
            <a:ext uri="{FF2B5EF4-FFF2-40B4-BE49-F238E27FC236}">
              <a16:creationId xmlns:a16="http://schemas.microsoft.com/office/drawing/2014/main" id="{AF10B0F3-57E4-4223-86C7-1F8C77DAD953}"/>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4" name="Text Box 15">
          <a:extLst>
            <a:ext uri="{FF2B5EF4-FFF2-40B4-BE49-F238E27FC236}">
              <a16:creationId xmlns:a16="http://schemas.microsoft.com/office/drawing/2014/main" id="{3C00E484-2109-405F-8792-FDB05376F81B}"/>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5" name="Text Box 15">
          <a:extLst>
            <a:ext uri="{FF2B5EF4-FFF2-40B4-BE49-F238E27FC236}">
              <a16:creationId xmlns:a16="http://schemas.microsoft.com/office/drawing/2014/main" id="{846E8CBD-14E8-4AF7-9EC9-B335EDCFD5BE}"/>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6" name="Text Box 15">
          <a:extLst>
            <a:ext uri="{FF2B5EF4-FFF2-40B4-BE49-F238E27FC236}">
              <a16:creationId xmlns:a16="http://schemas.microsoft.com/office/drawing/2014/main" id="{DFD3E9E5-6123-44A8-A6F3-DA8205979D6E}"/>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7" name="Text Box 15">
          <a:extLst>
            <a:ext uri="{FF2B5EF4-FFF2-40B4-BE49-F238E27FC236}">
              <a16:creationId xmlns:a16="http://schemas.microsoft.com/office/drawing/2014/main" id="{2A21BEA9-4E39-4D42-A30A-E87EB17A542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8" name="Text Box 15">
          <a:extLst>
            <a:ext uri="{FF2B5EF4-FFF2-40B4-BE49-F238E27FC236}">
              <a16:creationId xmlns:a16="http://schemas.microsoft.com/office/drawing/2014/main" id="{EB4B5C9C-B684-458A-ABEF-A95497A25D7F}"/>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79" name="Text Box 15">
          <a:extLst>
            <a:ext uri="{FF2B5EF4-FFF2-40B4-BE49-F238E27FC236}">
              <a16:creationId xmlns:a16="http://schemas.microsoft.com/office/drawing/2014/main" id="{D24B0370-2A13-4A50-BEF4-95696F4DEF41}"/>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0" name="Text Box 15">
          <a:extLst>
            <a:ext uri="{FF2B5EF4-FFF2-40B4-BE49-F238E27FC236}">
              <a16:creationId xmlns:a16="http://schemas.microsoft.com/office/drawing/2014/main" id="{4B008B91-BA27-4802-A928-C5D0BCA24E4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81" name="Text Box 15">
          <a:extLst>
            <a:ext uri="{FF2B5EF4-FFF2-40B4-BE49-F238E27FC236}">
              <a16:creationId xmlns:a16="http://schemas.microsoft.com/office/drawing/2014/main" id="{F4C2DDFD-98DC-421F-AB6F-4A7FCA07CAEB}"/>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2" name="Text Box 15">
          <a:extLst>
            <a:ext uri="{FF2B5EF4-FFF2-40B4-BE49-F238E27FC236}">
              <a16:creationId xmlns:a16="http://schemas.microsoft.com/office/drawing/2014/main" id="{103BD474-4947-4704-83AA-F9FE98C747A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3" name="Text Box 15">
          <a:extLst>
            <a:ext uri="{FF2B5EF4-FFF2-40B4-BE49-F238E27FC236}">
              <a16:creationId xmlns:a16="http://schemas.microsoft.com/office/drawing/2014/main" id="{992C1928-44B2-4210-AD90-90F2EA55531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F69CA44A-77B2-4DF0-A367-0E7B87F2AD1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ED899FEB-4619-4D85-8F72-F0060199A1E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6" name="Text Box 15">
          <a:extLst>
            <a:ext uri="{FF2B5EF4-FFF2-40B4-BE49-F238E27FC236}">
              <a16:creationId xmlns:a16="http://schemas.microsoft.com/office/drawing/2014/main" id="{C41FE550-C6CF-4283-ABCE-3F4367775CF6}"/>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7" name="Text Box 15">
          <a:extLst>
            <a:ext uri="{FF2B5EF4-FFF2-40B4-BE49-F238E27FC236}">
              <a16:creationId xmlns:a16="http://schemas.microsoft.com/office/drawing/2014/main" id="{280961BD-6A72-40E6-AB62-8F02BAB1CEB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8" name="Text Box 15">
          <a:extLst>
            <a:ext uri="{FF2B5EF4-FFF2-40B4-BE49-F238E27FC236}">
              <a16:creationId xmlns:a16="http://schemas.microsoft.com/office/drawing/2014/main" id="{D72C2A76-A8E5-421F-A091-02E4B922D20B}"/>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9" name="Text Box 15">
          <a:extLst>
            <a:ext uri="{FF2B5EF4-FFF2-40B4-BE49-F238E27FC236}">
              <a16:creationId xmlns:a16="http://schemas.microsoft.com/office/drawing/2014/main" id="{F2676840-FBBD-49D0-A4B6-6FF4C41D5EC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0" name="Text Box 15">
          <a:extLst>
            <a:ext uri="{FF2B5EF4-FFF2-40B4-BE49-F238E27FC236}">
              <a16:creationId xmlns:a16="http://schemas.microsoft.com/office/drawing/2014/main" id="{4F204FFC-78FA-4C3C-90F1-0DE15367CEFF}"/>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1" name="Text Box 15">
          <a:extLst>
            <a:ext uri="{FF2B5EF4-FFF2-40B4-BE49-F238E27FC236}">
              <a16:creationId xmlns:a16="http://schemas.microsoft.com/office/drawing/2014/main" id="{C4C21616-0157-42DE-A5F5-DF054BCE4FC5}"/>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2" name="Text Box 15">
          <a:extLst>
            <a:ext uri="{FF2B5EF4-FFF2-40B4-BE49-F238E27FC236}">
              <a16:creationId xmlns:a16="http://schemas.microsoft.com/office/drawing/2014/main" id="{46AFEF75-6756-4FCA-839D-F34A9E6B7E6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3" name="Text Box 15">
          <a:extLst>
            <a:ext uri="{FF2B5EF4-FFF2-40B4-BE49-F238E27FC236}">
              <a16:creationId xmlns:a16="http://schemas.microsoft.com/office/drawing/2014/main" id="{3F7D6027-4FA8-407A-A6D4-75A11969FC9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4" name="Text Box 15">
          <a:extLst>
            <a:ext uri="{FF2B5EF4-FFF2-40B4-BE49-F238E27FC236}">
              <a16:creationId xmlns:a16="http://schemas.microsoft.com/office/drawing/2014/main" id="{1C2BCF83-7514-4DFE-B964-96B0913F42C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5" name="Text Box 15">
          <a:extLst>
            <a:ext uri="{FF2B5EF4-FFF2-40B4-BE49-F238E27FC236}">
              <a16:creationId xmlns:a16="http://schemas.microsoft.com/office/drawing/2014/main" id="{9C9F652B-FD20-40C2-80FB-393A33A716E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6" name="Text Box 15">
          <a:extLst>
            <a:ext uri="{FF2B5EF4-FFF2-40B4-BE49-F238E27FC236}">
              <a16:creationId xmlns:a16="http://schemas.microsoft.com/office/drawing/2014/main" id="{64A09705-F0E8-4290-AD8E-A09AE9DFAF4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7" name="Text Box 15">
          <a:extLst>
            <a:ext uri="{FF2B5EF4-FFF2-40B4-BE49-F238E27FC236}">
              <a16:creationId xmlns:a16="http://schemas.microsoft.com/office/drawing/2014/main" id="{11045177-7C2F-4B99-B247-509DDE09263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8" name="Text Box 15">
          <a:extLst>
            <a:ext uri="{FF2B5EF4-FFF2-40B4-BE49-F238E27FC236}">
              <a16:creationId xmlns:a16="http://schemas.microsoft.com/office/drawing/2014/main" id="{1901AD85-55B2-4C3A-B07B-40D8F3F7C28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9" name="Text Box 15">
          <a:extLst>
            <a:ext uri="{FF2B5EF4-FFF2-40B4-BE49-F238E27FC236}">
              <a16:creationId xmlns:a16="http://schemas.microsoft.com/office/drawing/2014/main" id="{459D4B0E-19EA-4DEC-B917-721C04372CA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3900" name="Text Box 15">
          <a:extLst>
            <a:ext uri="{FF2B5EF4-FFF2-40B4-BE49-F238E27FC236}">
              <a16:creationId xmlns:a16="http://schemas.microsoft.com/office/drawing/2014/main" id="{C60116BD-13AE-457B-95EA-4AFEEE323ECC}"/>
            </a:ext>
          </a:extLst>
        </xdr:cNvPr>
        <xdr:cNvSpPr txBox="1">
          <a:spLocks noChangeArrowheads="1"/>
        </xdr:cNvSpPr>
      </xdr:nvSpPr>
      <xdr:spPr bwMode="auto">
        <a:xfrm>
          <a:off x="4743450" y="22078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1" name="Text Box 15">
          <a:extLst>
            <a:ext uri="{FF2B5EF4-FFF2-40B4-BE49-F238E27FC236}">
              <a16:creationId xmlns:a16="http://schemas.microsoft.com/office/drawing/2014/main" id="{6284D3DC-80B2-444E-9FD5-4A58D3ED9518}"/>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2" name="Text Box 15">
          <a:extLst>
            <a:ext uri="{FF2B5EF4-FFF2-40B4-BE49-F238E27FC236}">
              <a16:creationId xmlns:a16="http://schemas.microsoft.com/office/drawing/2014/main" id="{F8130598-8BED-4E96-BCCE-D83D820393E6}"/>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3903" name="Text Box 15">
          <a:extLst>
            <a:ext uri="{FF2B5EF4-FFF2-40B4-BE49-F238E27FC236}">
              <a16:creationId xmlns:a16="http://schemas.microsoft.com/office/drawing/2014/main" id="{232ECE68-BB64-4E27-BC78-2B6C69788049}"/>
            </a:ext>
          </a:extLst>
        </xdr:cNvPr>
        <xdr:cNvSpPr txBox="1">
          <a:spLocks noChangeArrowheads="1"/>
        </xdr:cNvSpPr>
      </xdr:nvSpPr>
      <xdr:spPr bwMode="auto">
        <a:xfrm>
          <a:off x="4743450" y="22078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4" name="Text Box 15">
          <a:extLst>
            <a:ext uri="{FF2B5EF4-FFF2-40B4-BE49-F238E27FC236}">
              <a16:creationId xmlns:a16="http://schemas.microsoft.com/office/drawing/2014/main" id="{FFC772C4-6C46-4D86-87FD-7636A4818B67}"/>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5" name="Text Box 15">
          <a:extLst>
            <a:ext uri="{FF2B5EF4-FFF2-40B4-BE49-F238E27FC236}">
              <a16:creationId xmlns:a16="http://schemas.microsoft.com/office/drawing/2014/main" id="{A77C8428-0037-4E58-B432-603D3418D390}"/>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3906" name="Text Box 15">
          <a:extLst>
            <a:ext uri="{FF2B5EF4-FFF2-40B4-BE49-F238E27FC236}">
              <a16:creationId xmlns:a16="http://schemas.microsoft.com/office/drawing/2014/main" id="{4A8030E4-32DE-42FD-8939-841784792EF1}"/>
            </a:ext>
          </a:extLst>
        </xdr:cNvPr>
        <xdr:cNvSpPr txBox="1">
          <a:spLocks noChangeArrowheads="1"/>
        </xdr:cNvSpPr>
      </xdr:nvSpPr>
      <xdr:spPr bwMode="auto">
        <a:xfrm>
          <a:off x="4743450" y="22821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07" name="Text Box 15">
          <a:extLst>
            <a:ext uri="{FF2B5EF4-FFF2-40B4-BE49-F238E27FC236}">
              <a16:creationId xmlns:a16="http://schemas.microsoft.com/office/drawing/2014/main" id="{57538BC3-D88F-4BAF-A95D-1D9BDBE75364}"/>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08" name="Text Box 15">
          <a:extLst>
            <a:ext uri="{FF2B5EF4-FFF2-40B4-BE49-F238E27FC236}">
              <a16:creationId xmlns:a16="http://schemas.microsoft.com/office/drawing/2014/main" id="{D52E7DB1-AAD1-4B25-99E1-B22D20CE3B49}"/>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3909" name="Text Box 15">
          <a:extLst>
            <a:ext uri="{FF2B5EF4-FFF2-40B4-BE49-F238E27FC236}">
              <a16:creationId xmlns:a16="http://schemas.microsoft.com/office/drawing/2014/main" id="{B9349B9D-B43B-490E-82A6-84D7B1881B9A}"/>
            </a:ext>
          </a:extLst>
        </xdr:cNvPr>
        <xdr:cNvSpPr txBox="1">
          <a:spLocks noChangeArrowheads="1"/>
        </xdr:cNvSpPr>
      </xdr:nvSpPr>
      <xdr:spPr bwMode="auto">
        <a:xfrm>
          <a:off x="4743450" y="22821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10" name="Text Box 15">
          <a:extLst>
            <a:ext uri="{FF2B5EF4-FFF2-40B4-BE49-F238E27FC236}">
              <a16:creationId xmlns:a16="http://schemas.microsoft.com/office/drawing/2014/main" id="{D57DF3D4-64ED-430C-B6AA-129B15DFF088}"/>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11" name="Text Box 15">
          <a:extLst>
            <a:ext uri="{FF2B5EF4-FFF2-40B4-BE49-F238E27FC236}">
              <a16:creationId xmlns:a16="http://schemas.microsoft.com/office/drawing/2014/main" id="{EEFBF0D7-DBC2-4B83-B7B5-817D0AB241DB}"/>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2" name="Text Box 15">
          <a:extLst>
            <a:ext uri="{FF2B5EF4-FFF2-40B4-BE49-F238E27FC236}">
              <a16:creationId xmlns:a16="http://schemas.microsoft.com/office/drawing/2014/main" id="{972D84DC-2EE0-4B3E-8BCB-CB4B369E8DEF}"/>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3" name="Text Box 15">
          <a:extLst>
            <a:ext uri="{FF2B5EF4-FFF2-40B4-BE49-F238E27FC236}">
              <a16:creationId xmlns:a16="http://schemas.microsoft.com/office/drawing/2014/main" id="{1EBD37C6-598D-4BF3-8AA0-3300C03344BD}"/>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3914" name="Text Box 15">
          <a:extLst>
            <a:ext uri="{FF2B5EF4-FFF2-40B4-BE49-F238E27FC236}">
              <a16:creationId xmlns:a16="http://schemas.microsoft.com/office/drawing/2014/main" id="{DFBCA9C0-F077-4BB7-823E-52638F1BF962}"/>
            </a:ext>
          </a:extLst>
        </xdr:cNvPr>
        <xdr:cNvSpPr txBox="1">
          <a:spLocks noChangeArrowheads="1"/>
        </xdr:cNvSpPr>
      </xdr:nvSpPr>
      <xdr:spPr bwMode="auto">
        <a:xfrm>
          <a:off x="4743450" y="243078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5" name="Text Box 15">
          <a:extLst>
            <a:ext uri="{FF2B5EF4-FFF2-40B4-BE49-F238E27FC236}">
              <a16:creationId xmlns:a16="http://schemas.microsoft.com/office/drawing/2014/main" id="{8777F168-A89E-4F9F-B17C-1F830353BB9D}"/>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6" name="Text Box 15">
          <a:extLst>
            <a:ext uri="{FF2B5EF4-FFF2-40B4-BE49-F238E27FC236}">
              <a16:creationId xmlns:a16="http://schemas.microsoft.com/office/drawing/2014/main" id="{92DE13EB-FA01-4366-BCC7-59C73612CD75}"/>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3917" name="Text Box 15">
          <a:extLst>
            <a:ext uri="{FF2B5EF4-FFF2-40B4-BE49-F238E27FC236}">
              <a16:creationId xmlns:a16="http://schemas.microsoft.com/office/drawing/2014/main" id="{7D8A638E-C53E-42F8-816F-DA91A896205C}"/>
            </a:ext>
          </a:extLst>
        </xdr:cNvPr>
        <xdr:cNvSpPr txBox="1">
          <a:spLocks noChangeArrowheads="1"/>
        </xdr:cNvSpPr>
      </xdr:nvSpPr>
      <xdr:spPr bwMode="auto">
        <a:xfrm>
          <a:off x="4743450" y="24307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8" name="Text Box 15">
          <a:extLst>
            <a:ext uri="{FF2B5EF4-FFF2-40B4-BE49-F238E27FC236}">
              <a16:creationId xmlns:a16="http://schemas.microsoft.com/office/drawing/2014/main" id="{1A40A0D7-2B5F-4EB1-B76D-CBB0AF4F90D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9" name="Text Box 15">
          <a:extLst>
            <a:ext uri="{FF2B5EF4-FFF2-40B4-BE49-F238E27FC236}">
              <a16:creationId xmlns:a16="http://schemas.microsoft.com/office/drawing/2014/main" id="{1C445D7B-B13A-4D29-A635-D0A2AFF7701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3920" name="Text Box 15">
          <a:extLst>
            <a:ext uri="{FF2B5EF4-FFF2-40B4-BE49-F238E27FC236}">
              <a16:creationId xmlns:a16="http://schemas.microsoft.com/office/drawing/2014/main" id="{5C6EB1FB-9624-400A-9F74-3A48E4698EC5}"/>
            </a:ext>
          </a:extLst>
        </xdr:cNvPr>
        <xdr:cNvSpPr txBox="1">
          <a:spLocks noChangeArrowheads="1"/>
        </xdr:cNvSpPr>
      </xdr:nvSpPr>
      <xdr:spPr bwMode="auto">
        <a:xfrm>
          <a:off x="4743450" y="24307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1" name="Text Box 15">
          <a:extLst>
            <a:ext uri="{FF2B5EF4-FFF2-40B4-BE49-F238E27FC236}">
              <a16:creationId xmlns:a16="http://schemas.microsoft.com/office/drawing/2014/main" id="{A3B9285C-ADE2-43DB-BCD8-7B4BE6E370EF}"/>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22" name="Text Box 15">
          <a:extLst>
            <a:ext uri="{FF2B5EF4-FFF2-40B4-BE49-F238E27FC236}">
              <a16:creationId xmlns:a16="http://schemas.microsoft.com/office/drawing/2014/main" id="{9E2E16B6-6C10-4ED5-B6BA-11D9A21F7D24}"/>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3" name="Text Box 15">
          <a:extLst>
            <a:ext uri="{FF2B5EF4-FFF2-40B4-BE49-F238E27FC236}">
              <a16:creationId xmlns:a16="http://schemas.microsoft.com/office/drawing/2014/main" id="{D0D7F47E-99DE-488B-94EA-2F3E9196DB5C}"/>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4" name="Text Box 15">
          <a:extLst>
            <a:ext uri="{FF2B5EF4-FFF2-40B4-BE49-F238E27FC236}">
              <a16:creationId xmlns:a16="http://schemas.microsoft.com/office/drawing/2014/main" id="{BF55B1B7-DC4C-4AB3-87A5-534164F94D7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3925" name="Text Box 15">
          <a:extLst>
            <a:ext uri="{FF2B5EF4-FFF2-40B4-BE49-F238E27FC236}">
              <a16:creationId xmlns:a16="http://schemas.microsoft.com/office/drawing/2014/main" id="{4FA9D968-2A4F-44C8-8FAD-1E812565B05C}"/>
            </a:ext>
          </a:extLst>
        </xdr:cNvPr>
        <xdr:cNvSpPr txBox="1">
          <a:spLocks noChangeArrowheads="1"/>
        </xdr:cNvSpPr>
      </xdr:nvSpPr>
      <xdr:spPr bwMode="auto">
        <a:xfrm>
          <a:off x="4743450" y="250507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6" name="Text Box 15">
          <a:extLst>
            <a:ext uri="{FF2B5EF4-FFF2-40B4-BE49-F238E27FC236}">
              <a16:creationId xmlns:a16="http://schemas.microsoft.com/office/drawing/2014/main" id="{A098ECDA-F8F4-4790-BE6D-59695E4F453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27" name="Text Box 15">
          <a:extLst>
            <a:ext uri="{FF2B5EF4-FFF2-40B4-BE49-F238E27FC236}">
              <a16:creationId xmlns:a16="http://schemas.microsoft.com/office/drawing/2014/main" id="{1481A83B-4CB5-4366-8F20-B52331717163}"/>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3928" name="Text Box 15">
          <a:extLst>
            <a:ext uri="{FF2B5EF4-FFF2-40B4-BE49-F238E27FC236}">
              <a16:creationId xmlns:a16="http://schemas.microsoft.com/office/drawing/2014/main" id="{791B4D98-56AE-42D9-8936-5D825AC8112D}"/>
            </a:ext>
          </a:extLst>
        </xdr:cNvPr>
        <xdr:cNvSpPr txBox="1">
          <a:spLocks noChangeArrowheads="1"/>
        </xdr:cNvSpPr>
      </xdr:nvSpPr>
      <xdr:spPr bwMode="auto">
        <a:xfrm>
          <a:off x="4743450" y="25050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9" name="Text Box 15">
          <a:extLst>
            <a:ext uri="{FF2B5EF4-FFF2-40B4-BE49-F238E27FC236}">
              <a16:creationId xmlns:a16="http://schemas.microsoft.com/office/drawing/2014/main" id="{36EEDD23-12B2-46CD-A23B-BD5355CD1ECA}"/>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0" name="Text Box 15">
          <a:extLst>
            <a:ext uri="{FF2B5EF4-FFF2-40B4-BE49-F238E27FC236}">
              <a16:creationId xmlns:a16="http://schemas.microsoft.com/office/drawing/2014/main" id="{0B9ADEE2-A9F5-4729-A7F6-BE85C004078E}"/>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3931" name="Text Box 15">
          <a:extLst>
            <a:ext uri="{FF2B5EF4-FFF2-40B4-BE49-F238E27FC236}">
              <a16:creationId xmlns:a16="http://schemas.microsoft.com/office/drawing/2014/main" id="{109EB622-5EAD-47A9-AC0A-EEE0ACB59295}"/>
            </a:ext>
          </a:extLst>
        </xdr:cNvPr>
        <xdr:cNvSpPr txBox="1">
          <a:spLocks noChangeArrowheads="1"/>
        </xdr:cNvSpPr>
      </xdr:nvSpPr>
      <xdr:spPr bwMode="auto">
        <a:xfrm>
          <a:off x="4743450" y="25050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2" name="Text Box 15">
          <a:extLst>
            <a:ext uri="{FF2B5EF4-FFF2-40B4-BE49-F238E27FC236}">
              <a16:creationId xmlns:a16="http://schemas.microsoft.com/office/drawing/2014/main" id="{1CBE7C06-5855-450A-ACD6-5AC4CF8A90E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3" name="Text Box 15">
          <a:extLst>
            <a:ext uri="{FF2B5EF4-FFF2-40B4-BE49-F238E27FC236}">
              <a16:creationId xmlns:a16="http://schemas.microsoft.com/office/drawing/2014/main" id="{8A05C13E-F58C-4213-9BBE-5F39D22001A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4" name="Text Box 15">
          <a:extLst>
            <a:ext uri="{FF2B5EF4-FFF2-40B4-BE49-F238E27FC236}">
              <a16:creationId xmlns:a16="http://schemas.microsoft.com/office/drawing/2014/main" id="{BCD76A54-9B4C-4F50-AFF8-38058EE3F8CB}"/>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5" name="Text Box 15">
          <a:extLst>
            <a:ext uri="{FF2B5EF4-FFF2-40B4-BE49-F238E27FC236}">
              <a16:creationId xmlns:a16="http://schemas.microsoft.com/office/drawing/2014/main" id="{96620A47-1EE3-4388-944E-7F167A66B14C}"/>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6" name="Text Box 15">
          <a:extLst>
            <a:ext uri="{FF2B5EF4-FFF2-40B4-BE49-F238E27FC236}">
              <a16:creationId xmlns:a16="http://schemas.microsoft.com/office/drawing/2014/main" id="{7A1DD1C9-B5CC-47DB-8F54-F562203CCC7C}"/>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7" name="Text Box 15">
          <a:extLst>
            <a:ext uri="{FF2B5EF4-FFF2-40B4-BE49-F238E27FC236}">
              <a16:creationId xmlns:a16="http://schemas.microsoft.com/office/drawing/2014/main" id="{5FDC1CBE-D6E1-4916-8ED5-0AB13EAD4712}"/>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8" name="Text Box 15">
          <a:extLst>
            <a:ext uri="{FF2B5EF4-FFF2-40B4-BE49-F238E27FC236}">
              <a16:creationId xmlns:a16="http://schemas.microsoft.com/office/drawing/2014/main" id="{92E173A7-67E3-4405-A433-287AFD479B6A}"/>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9" name="Text Box 15">
          <a:extLst>
            <a:ext uri="{FF2B5EF4-FFF2-40B4-BE49-F238E27FC236}">
              <a16:creationId xmlns:a16="http://schemas.microsoft.com/office/drawing/2014/main" id="{1C27DA93-5282-4251-B69D-F49009FC7268}"/>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40" name="Text Box 15">
          <a:extLst>
            <a:ext uri="{FF2B5EF4-FFF2-40B4-BE49-F238E27FC236}">
              <a16:creationId xmlns:a16="http://schemas.microsoft.com/office/drawing/2014/main" id="{3FB317CB-9BA5-4DCA-B9BB-236C44461696}"/>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1" name="Text Box 15">
          <a:extLst>
            <a:ext uri="{FF2B5EF4-FFF2-40B4-BE49-F238E27FC236}">
              <a16:creationId xmlns:a16="http://schemas.microsoft.com/office/drawing/2014/main" id="{7C7C7E56-C1DE-47A5-BB0D-CEB638F03476}"/>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2" name="Text Box 15">
          <a:extLst>
            <a:ext uri="{FF2B5EF4-FFF2-40B4-BE49-F238E27FC236}">
              <a16:creationId xmlns:a16="http://schemas.microsoft.com/office/drawing/2014/main" id="{F2F634C7-285A-4719-9027-A3E40A5BC6D1}"/>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3" name="Text Box 15">
          <a:extLst>
            <a:ext uri="{FF2B5EF4-FFF2-40B4-BE49-F238E27FC236}">
              <a16:creationId xmlns:a16="http://schemas.microsoft.com/office/drawing/2014/main" id="{FBBB8320-AE2D-4E84-8BE1-B26AB53F7266}"/>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4" name="Text Box 15">
          <a:extLst>
            <a:ext uri="{FF2B5EF4-FFF2-40B4-BE49-F238E27FC236}">
              <a16:creationId xmlns:a16="http://schemas.microsoft.com/office/drawing/2014/main" id="{01464590-B1D9-40CC-BE5B-CA5F7F5764BB}"/>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5" name="Text Box 15">
          <a:extLst>
            <a:ext uri="{FF2B5EF4-FFF2-40B4-BE49-F238E27FC236}">
              <a16:creationId xmlns:a16="http://schemas.microsoft.com/office/drawing/2014/main" id="{35347C14-CC2D-4213-8655-F603A212C225}"/>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6" name="Text Box 15">
          <a:extLst>
            <a:ext uri="{FF2B5EF4-FFF2-40B4-BE49-F238E27FC236}">
              <a16:creationId xmlns:a16="http://schemas.microsoft.com/office/drawing/2014/main" id="{210B2B3E-70C5-4F7B-BAE6-D0A89E09978D}"/>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3947" name="Text Box 15">
          <a:extLst>
            <a:ext uri="{FF2B5EF4-FFF2-40B4-BE49-F238E27FC236}">
              <a16:creationId xmlns:a16="http://schemas.microsoft.com/office/drawing/2014/main" id="{74742897-B456-4963-82B0-F276F6DF6AF3}"/>
            </a:ext>
          </a:extLst>
        </xdr:cNvPr>
        <xdr:cNvSpPr txBox="1">
          <a:spLocks noChangeArrowheads="1"/>
        </xdr:cNvSpPr>
      </xdr:nvSpPr>
      <xdr:spPr bwMode="auto">
        <a:xfrm>
          <a:off x="4743450" y="26536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8" name="Text Box 15">
          <a:extLst>
            <a:ext uri="{FF2B5EF4-FFF2-40B4-BE49-F238E27FC236}">
              <a16:creationId xmlns:a16="http://schemas.microsoft.com/office/drawing/2014/main" id="{7C054DC3-0C2C-456B-AA25-80CC9A7FAA7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9" name="Text Box 15">
          <a:extLst>
            <a:ext uri="{FF2B5EF4-FFF2-40B4-BE49-F238E27FC236}">
              <a16:creationId xmlns:a16="http://schemas.microsoft.com/office/drawing/2014/main" id="{AE03AACA-1BC7-4CD7-AFE9-79607C2F54E8}"/>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0" name="Text Box 15">
          <a:extLst>
            <a:ext uri="{FF2B5EF4-FFF2-40B4-BE49-F238E27FC236}">
              <a16:creationId xmlns:a16="http://schemas.microsoft.com/office/drawing/2014/main" id="{8B97D782-E5EA-40E2-9CEE-C30A8D8F4438}"/>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1" name="Text Box 15">
          <a:extLst>
            <a:ext uri="{FF2B5EF4-FFF2-40B4-BE49-F238E27FC236}">
              <a16:creationId xmlns:a16="http://schemas.microsoft.com/office/drawing/2014/main" id="{28E06046-BC52-4A9E-B101-61DA20D7EDC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2" name="Text Box 15">
          <a:extLst>
            <a:ext uri="{FF2B5EF4-FFF2-40B4-BE49-F238E27FC236}">
              <a16:creationId xmlns:a16="http://schemas.microsoft.com/office/drawing/2014/main" id="{6C171AD2-4C31-431D-B083-E1121AE44D6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3" name="Text Box 15">
          <a:extLst>
            <a:ext uri="{FF2B5EF4-FFF2-40B4-BE49-F238E27FC236}">
              <a16:creationId xmlns:a16="http://schemas.microsoft.com/office/drawing/2014/main" id="{AC976029-049C-42C1-855B-14922749789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4" name="Text Box 15">
          <a:extLst>
            <a:ext uri="{FF2B5EF4-FFF2-40B4-BE49-F238E27FC236}">
              <a16:creationId xmlns:a16="http://schemas.microsoft.com/office/drawing/2014/main" id="{B0870D32-F13E-4215-8B62-A1B802EC166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5" name="Text Box 15">
          <a:extLst>
            <a:ext uri="{FF2B5EF4-FFF2-40B4-BE49-F238E27FC236}">
              <a16:creationId xmlns:a16="http://schemas.microsoft.com/office/drawing/2014/main" id="{7229E1EE-3E2C-44E5-AB18-CC064694E236}"/>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6" name="Text Box 15">
          <a:extLst>
            <a:ext uri="{FF2B5EF4-FFF2-40B4-BE49-F238E27FC236}">
              <a16:creationId xmlns:a16="http://schemas.microsoft.com/office/drawing/2014/main" id="{F5884DC0-5E3D-48BE-A4C5-5A2EBA9F141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57" name="Text Box 15">
          <a:extLst>
            <a:ext uri="{FF2B5EF4-FFF2-40B4-BE49-F238E27FC236}">
              <a16:creationId xmlns:a16="http://schemas.microsoft.com/office/drawing/2014/main" id="{5FAE32C0-DD47-444B-8ADA-461811BAF0DA}"/>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8" name="Text Box 15">
          <a:extLst>
            <a:ext uri="{FF2B5EF4-FFF2-40B4-BE49-F238E27FC236}">
              <a16:creationId xmlns:a16="http://schemas.microsoft.com/office/drawing/2014/main" id="{AFE12448-A918-432B-9A38-268F423A0092}"/>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9" name="Text Box 15">
          <a:extLst>
            <a:ext uri="{FF2B5EF4-FFF2-40B4-BE49-F238E27FC236}">
              <a16:creationId xmlns:a16="http://schemas.microsoft.com/office/drawing/2014/main" id="{7C745D4E-724F-41C1-AB01-EB8765C072E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0" name="Text Box 15">
          <a:extLst>
            <a:ext uri="{FF2B5EF4-FFF2-40B4-BE49-F238E27FC236}">
              <a16:creationId xmlns:a16="http://schemas.microsoft.com/office/drawing/2014/main" id="{57ED9644-04D6-4041-96B3-B84EFF17D7A1}"/>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3961" name="Text Box 15">
          <a:extLst>
            <a:ext uri="{FF2B5EF4-FFF2-40B4-BE49-F238E27FC236}">
              <a16:creationId xmlns:a16="http://schemas.microsoft.com/office/drawing/2014/main" id="{D0B3E7A3-BD38-4BE8-9A9F-A194228F9CC3}"/>
            </a:ext>
          </a:extLst>
        </xdr:cNvPr>
        <xdr:cNvSpPr txBox="1">
          <a:spLocks noChangeArrowheads="1"/>
        </xdr:cNvSpPr>
      </xdr:nvSpPr>
      <xdr:spPr bwMode="auto">
        <a:xfrm>
          <a:off x="4743450" y="27279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2" name="Text Box 15">
          <a:extLst>
            <a:ext uri="{FF2B5EF4-FFF2-40B4-BE49-F238E27FC236}">
              <a16:creationId xmlns:a16="http://schemas.microsoft.com/office/drawing/2014/main" id="{11D1CDF1-B64B-435C-AC1F-ABE87C65928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3" name="Text Box 15">
          <a:extLst>
            <a:ext uri="{FF2B5EF4-FFF2-40B4-BE49-F238E27FC236}">
              <a16:creationId xmlns:a16="http://schemas.microsoft.com/office/drawing/2014/main" id="{A42C91A3-3DBB-4177-B827-7B48BB689007}"/>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4" name="Text Box 15">
          <a:extLst>
            <a:ext uri="{FF2B5EF4-FFF2-40B4-BE49-F238E27FC236}">
              <a16:creationId xmlns:a16="http://schemas.microsoft.com/office/drawing/2014/main" id="{D2C84A21-FBF9-4E67-8A82-2EC19ACDF2E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5" name="Text Box 15">
          <a:extLst>
            <a:ext uri="{FF2B5EF4-FFF2-40B4-BE49-F238E27FC236}">
              <a16:creationId xmlns:a16="http://schemas.microsoft.com/office/drawing/2014/main" id="{38DFF0F8-D746-46B3-985D-89F541CEE94B}"/>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6" name="Text Box 15">
          <a:extLst>
            <a:ext uri="{FF2B5EF4-FFF2-40B4-BE49-F238E27FC236}">
              <a16:creationId xmlns:a16="http://schemas.microsoft.com/office/drawing/2014/main" id="{B3C5AAE9-1B83-46F1-B28D-33B3CEB6745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7" name="Text Box 15">
          <a:extLst>
            <a:ext uri="{FF2B5EF4-FFF2-40B4-BE49-F238E27FC236}">
              <a16:creationId xmlns:a16="http://schemas.microsoft.com/office/drawing/2014/main" id="{60E01256-B0A6-47FF-A213-74AC16D08534}"/>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8" name="Text Box 15">
          <a:extLst>
            <a:ext uri="{FF2B5EF4-FFF2-40B4-BE49-F238E27FC236}">
              <a16:creationId xmlns:a16="http://schemas.microsoft.com/office/drawing/2014/main" id="{850B23BE-2E02-46F1-B093-54B49ABE680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69" name="Text Box 15">
          <a:extLst>
            <a:ext uri="{FF2B5EF4-FFF2-40B4-BE49-F238E27FC236}">
              <a16:creationId xmlns:a16="http://schemas.microsoft.com/office/drawing/2014/main" id="{6B23A309-667F-4018-94C5-FBAAEEB7EEF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0" name="Text Box 15">
          <a:extLst>
            <a:ext uri="{FF2B5EF4-FFF2-40B4-BE49-F238E27FC236}">
              <a16:creationId xmlns:a16="http://schemas.microsoft.com/office/drawing/2014/main" id="{A09A6C1E-A844-45E3-9F30-512A9816AD1B}"/>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1" name="Text Box 15">
          <a:extLst>
            <a:ext uri="{FF2B5EF4-FFF2-40B4-BE49-F238E27FC236}">
              <a16:creationId xmlns:a16="http://schemas.microsoft.com/office/drawing/2014/main" id="{78F65BB7-6973-4C8F-957F-ECF13C72EA24}"/>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2" name="Text Box 15">
          <a:extLst>
            <a:ext uri="{FF2B5EF4-FFF2-40B4-BE49-F238E27FC236}">
              <a16:creationId xmlns:a16="http://schemas.microsoft.com/office/drawing/2014/main" id="{6F8C0688-283D-4164-8228-C212F58442E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3" name="Text Box 15">
          <a:extLst>
            <a:ext uri="{FF2B5EF4-FFF2-40B4-BE49-F238E27FC236}">
              <a16:creationId xmlns:a16="http://schemas.microsoft.com/office/drawing/2014/main" id="{D5006CC2-A45A-424F-819C-DDB72A58BC2A}"/>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4" name="Text Box 15">
          <a:extLst>
            <a:ext uri="{FF2B5EF4-FFF2-40B4-BE49-F238E27FC236}">
              <a16:creationId xmlns:a16="http://schemas.microsoft.com/office/drawing/2014/main" id="{B3717EC0-3D91-477A-A79F-AFCF1E0E8BCF}"/>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5" name="Text Box 15">
          <a:extLst>
            <a:ext uri="{FF2B5EF4-FFF2-40B4-BE49-F238E27FC236}">
              <a16:creationId xmlns:a16="http://schemas.microsoft.com/office/drawing/2014/main" id="{06CE1B29-F667-42E2-B994-5BA5BDE3B47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6" name="Text Box 15">
          <a:extLst>
            <a:ext uri="{FF2B5EF4-FFF2-40B4-BE49-F238E27FC236}">
              <a16:creationId xmlns:a16="http://schemas.microsoft.com/office/drawing/2014/main" id="{B293D956-E9FF-4D33-B985-352F916B2F5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3977" name="Text Box 15">
          <a:extLst>
            <a:ext uri="{FF2B5EF4-FFF2-40B4-BE49-F238E27FC236}">
              <a16:creationId xmlns:a16="http://schemas.microsoft.com/office/drawing/2014/main" id="{064ABCA2-F827-42C5-9B2E-60424A6E39BF}"/>
            </a:ext>
          </a:extLst>
        </xdr:cNvPr>
        <xdr:cNvSpPr txBox="1">
          <a:spLocks noChangeArrowheads="1"/>
        </xdr:cNvSpPr>
      </xdr:nvSpPr>
      <xdr:spPr bwMode="auto">
        <a:xfrm>
          <a:off x="4743450" y="28765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78" name="Text Box 15">
          <a:extLst>
            <a:ext uri="{FF2B5EF4-FFF2-40B4-BE49-F238E27FC236}">
              <a16:creationId xmlns:a16="http://schemas.microsoft.com/office/drawing/2014/main" id="{EEAE8CF8-E0D5-4F36-9714-CDEFA9A613E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79" name="Text Box 15">
          <a:extLst>
            <a:ext uri="{FF2B5EF4-FFF2-40B4-BE49-F238E27FC236}">
              <a16:creationId xmlns:a16="http://schemas.microsoft.com/office/drawing/2014/main" id="{45147FF7-0FC7-4653-8B24-3DC939FEB98A}"/>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3980" name="Text Box 15">
          <a:extLst>
            <a:ext uri="{FF2B5EF4-FFF2-40B4-BE49-F238E27FC236}">
              <a16:creationId xmlns:a16="http://schemas.microsoft.com/office/drawing/2014/main" id="{F8837B14-C1C9-48E6-B1CD-8880CB939D70}"/>
            </a:ext>
          </a:extLst>
        </xdr:cNvPr>
        <xdr:cNvSpPr txBox="1">
          <a:spLocks noChangeArrowheads="1"/>
        </xdr:cNvSpPr>
      </xdr:nvSpPr>
      <xdr:spPr bwMode="auto">
        <a:xfrm>
          <a:off x="4743450" y="28765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1" name="Text Box 15">
          <a:extLst>
            <a:ext uri="{FF2B5EF4-FFF2-40B4-BE49-F238E27FC236}">
              <a16:creationId xmlns:a16="http://schemas.microsoft.com/office/drawing/2014/main" id="{76B4AB63-1041-420C-A23F-0FFEEED7CE7F}"/>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82" name="Text Box 15">
          <a:extLst>
            <a:ext uri="{FF2B5EF4-FFF2-40B4-BE49-F238E27FC236}">
              <a16:creationId xmlns:a16="http://schemas.microsoft.com/office/drawing/2014/main" id="{0543A031-0CD1-414A-8454-475DF7A14F33}"/>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3" name="Text Box 15">
          <a:extLst>
            <a:ext uri="{FF2B5EF4-FFF2-40B4-BE49-F238E27FC236}">
              <a16:creationId xmlns:a16="http://schemas.microsoft.com/office/drawing/2014/main" id="{D06DBD45-D326-4E7C-A933-78DE58A55059}"/>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4" name="Text Box 15">
          <a:extLst>
            <a:ext uri="{FF2B5EF4-FFF2-40B4-BE49-F238E27FC236}">
              <a16:creationId xmlns:a16="http://schemas.microsoft.com/office/drawing/2014/main" id="{FDA5F816-8811-4C9A-8C85-589357CFF55C}"/>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5" name="Text Box 15">
          <a:extLst>
            <a:ext uri="{FF2B5EF4-FFF2-40B4-BE49-F238E27FC236}">
              <a16:creationId xmlns:a16="http://schemas.microsoft.com/office/drawing/2014/main" id="{DDBC7B54-103F-44FD-9DC2-6950C0B842B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6" name="Text Box 15">
          <a:extLst>
            <a:ext uri="{FF2B5EF4-FFF2-40B4-BE49-F238E27FC236}">
              <a16:creationId xmlns:a16="http://schemas.microsoft.com/office/drawing/2014/main" id="{E1DE1D09-E350-4E38-BFBF-8EF75C6EA657}"/>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7" name="Text Box 15">
          <a:extLst>
            <a:ext uri="{FF2B5EF4-FFF2-40B4-BE49-F238E27FC236}">
              <a16:creationId xmlns:a16="http://schemas.microsoft.com/office/drawing/2014/main" id="{04A989EC-43FE-4EDB-B204-4237DB9ADA6D}"/>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8" name="Text Box 15">
          <a:extLst>
            <a:ext uri="{FF2B5EF4-FFF2-40B4-BE49-F238E27FC236}">
              <a16:creationId xmlns:a16="http://schemas.microsoft.com/office/drawing/2014/main" id="{5AB0F392-38CF-4C06-9046-BDA1C9096E7B}"/>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9" name="Text Box 15">
          <a:extLst>
            <a:ext uri="{FF2B5EF4-FFF2-40B4-BE49-F238E27FC236}">
              <a16:creationId xmlns:a16="http://schemas.microsoft.com/office/drawing/2014/main" id="{D68C1CBA-AC73-4EAE-AC16-E0CDAAB1D59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90" name="Text Box 15">
          <a:extLst>
            <a:ext uri="{FF2B5EF4-FFF2-40B4-BE49-F238E27FC236}">
              <a16:creationId xmlns:a16="http://schemas.microsoft.com/office/drawing/2014/main" id="{E8B016A2-EAB2-4597-9B25-CCFAE08FEB1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3991" name="Text Box 15">
          <a:extLst>
            <a:ext uri="{FF2B5EF4-FFF2-40B4-BE49-F238E27FC236}">
              <a16:creationId xmlns:a16="http://schemas.microsoft.com/office/drawing/2014/main" id="{ED3B0FAB-52E4-4FEE-B3CD-60E36734B69F}"/>
            </a:ext>
          </a:extLst>
        </xdr:cNvPr>
        <xdr:cNvSpPr txBox="1">
          <a:spLocks noChangeArrowheads="1"/>
        </xdr:cNvSpPr>
      </xdr:nvSpPr>
      <xdr:spPr bwMode="auto">
        <a:xfrm>
          <a:off x="4743450" y="29508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2" name="Text Box 15">
          <a:extLst>
            <a:ext uri="{FF2B5EF4-FFF2-40B4-BE49-F238E27FC236}">
              <a16:creationId xmlns:a16="http://schemas.microsoft.com/office/drawing/2014/main" id="{A34E0BA6-3841-4660-B32C-41CECE4D921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3" name="Text Box 15">
          <a:extLst>
            <a:ext uri="{FF2B5EF4-FFF2-40B4-BE49-F238E27FC236}">
              <a16:creationId xmlns:a16="http://schemas.microsoft.com/office/drawing/2014/main" id="{85C422B3-690D-48BD-80AC-34F373F0117C}"/>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3994" name="Text Box 15">
          <a:extLst>
            <a:ext uri="{FF2B5EF4-FFF2-40B4-BE49-F238E27FC236}">
              <a16:creationId xmlns:a16="http://schemas.microsoft.com/office/drawing/2014/main" id="{C068B9E3-4D08-475F-8C5E-CF9B0B4647C9}"/>
            </a:ext>
          </a:extLst>
        </xdr:cNvPr>
        <xdr:cNvSpPr txBox="1">
          <a:spLocks noChangeArrowheads="1"/>
        </xdr:cNvSpPr>
      </xdr:nvSpPr>
      <xdr:spPr bwMode="auto">
        <a:xfrm>
          <a:off x="4743450" y="29508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5" name="Text Box 15">
          <a:extLst>
            <a:ext uri="{FF2B5EF4-FFF2-40B4-BE49-F238E27FC236}">
              <a16:creationId xmlns:a16="http://schemas.microsoft.com/office/drawing/2014/main" id="{4C18450E-4A3C-409A-BCCD-8C6970920CB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6" name="Text Box 15">
          <a:extLst>
            <a:ext uri="{FF2B5EF4-FFF2-40B4-BE49-F238E27FC236}">
              <a16:creationId xmlns:a16="http://schemas.microsoft.com/office/drawing/2014/main" id="{B7D289CF-95AE-4167-B8C1-7A576CB685E0}"/>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7" name="Text Box 15">
          <a:extLst>
            <a:ext uri="{FF2B5EF4-FFF2-40B4-BE49-F238E27FC236}">
              <a16:creationId xmlns:a16="http://schemas.microsoft.com/office/drawing/2014/main" id="{292A2DE7-90C9-4BDB-BA4D-0854750844DB}"/>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8" name="Text Box 15">
          <a:extLst>
            <a:ext uri="{FF2B5EF4-FFF2-40B4-BE49-F238E27FC236}">
              <a16:creationId xmlns:a16="http://schemas.microsoft.com/office/drawing/2014/main" id="{6EA3A315-C21F-4F62-84BE-D8278C2661E8}"/>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9" name="Text Box 15">
          <a:extLst>
            <a:ext uri="{FF2B5EF4-FFF2-40B4-BE49-F238E27FC236}">
              <a16:creationId xmlns:a16="http://schemas.microsoft.com/office/drawing/2014/main" id="{7C6D37AE-42BD-4DD8-9235-01FF5D272239}"/>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0" name="Text Box 15">
          <a:extLst>
            <a:ext uri="{FF2B5EF4-FFF2-40B4-BE49-F238E27FC236}">
              <a16:creationId xmlns:a16="http://schemas.microsoft.com/office/drawing/2014/main" id="{DA62CE35-BD5E-4382-810E-44FAE0C4BD12}"/>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1" name="Text Box 15">
          <a:extLst>
            <a:ext uri="{FF2B5EF4-FFF2-40B4-BE49-F238E27FC236}">
              <a16:creationId xmlns:a16="http://schemas.microsoft.com/office/drawing/2014/main" id="{786768D6-0D6D-4B9B-B194-A9EF570E62F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2" name="Text Box 15">
          <a:extLst>
            <a:ext uri="{FF2B5EF4-FFF2-40B4-BE49-F238E27FC236}">
              <a16:creationId xmlns:a16="http://schemas.microsoft.com/office/drawing/2014/main" id="{20FBE86D-DB26-48B0-A923-E2BA86E03994}"/>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3" name="Text Box 15">
          <a:extLst>
            <a:ext uri="{FF2B5EF4-FFF2-40B4-BE49-F238E27FC236}">
              <a16:creationId xmlns:a16="http://schemas.microsoft.com/office/drawing/2014/main" id="{1F2A5DE0-C89B-4F22-BBDC-7BBB4A8DA01E}"/>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4" name="Text Box 15">
          <a:extLst>
            <a:ext uri="{FF2B5EF4-FFF2-40B4-BE49-F238E27FC236}">
              <a16:creationId xmlns:a16="http://schemas.microsoft.com/office/drawing/2014/main" id="{6352B78D-4292-4D61-A546-9C18CF18F5CC}"/>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5" name="Text Box 15">
          <a:extLst>
            <a:ext uri="{FF2B5EF4-FFF2-40B4-BE49-F238E27FC236}">
              <a16:creationId xmlns:a16="http://schemas.microsoft.com/office/drawing/2014/main" id="{3DAB24D2-E6A4-4875-9F10-ABE15D0F9781}"/>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6" name="Text Box 15">
          <a:extLst>
            <a:ext uri="{FF2B5EF4-FFF2-40B4-BE49-F238E27FC236}">
              <a16:creationId xmlns:a16="http://schemas.microsoft.com/office/drawing/2014/main" id="{D85B18AE-7E1A-41F5-8790-9B8C79AC0ED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7" name="Text Box 15">
          <a:extLst>
            <a:ext uri="{FF2B5EF4-FFF2-40B4-BE49-F238E27FC236}">
              <a16:creationId xmlns:a16="http://schemas.microsoft.com/office/drawing/2014/main" id="{9C99740C-E55A-4472-9472-50FE5EE4ACD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8" name="Text Box 15">
          <a:extLst>
            <a:ext uri="{FF2B5EF4-FFF2-40B4-BE49-F238E27FC236}">
              <a16:creationId xmlns:a16="http://schemas.microsoft.com/office/drawing/2014/main" id="{B8AEA6C0-F244-4D45-B7DA-1689DA83911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9" name="Text Box 15">
          <a:extLst>
            <a:ext uri="{FF2B5EF4-FFF2-40B4-BE49-F238E27FC236}">
              <a16:creationId xmlns:a16="http://schemas.microsoft.com/office/drawing/2014/main" id="{888FDACF-9A12-4CC1-AB84-529F03323DD9}"/>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0" name="Text Box 15">
          <a:extLst>
            <a:ext uri="{FF2B5EF4-FFF2-40B4-BE49-F238E27FC236}">
              <a16:creationId xmlns:a16="http://schemas.microsoft.com/office/drawing/2014/main" id="{6A2A3148-C922-47A0-B048-383B393DE5A8}"/>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1" name="Text Box 15">
          <a:extLst>
            <a:ext uri="{FF2B5EF4-FFF2-40B4-BE49-F238E27FC236}">
              <a16:creationId xmlns:a16="http://schemas.microsoft.com/office/drawing/2014/main" id="{52C8D6ED-12B6-47E0-ABA0-19C39472924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2" name="Text Box 15">
          <a:extLst>
            <a:ext uri="{FF2B5EF4-FFF2-40B4-BE49-F238E27FC236}">
              <a16:creationId xmlns:a16="http://schemas.microsoft.com/office/drawing/2014/main" id="{4E48B281-ED00-42F1-8949-92CF418C092A}"/>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3" name="Text Box 15">
          <a:extLst>
            <a:ext uri="{FF2B5EF4-FFF2-40B4-BE49-F238E27FC236}">
              <a16:creationId xmlns:a16="http://schemas.microsoft.com/office/drawing/2014/main" id="{BDC91C42-C1E9-42B9-BA3F-CF5DC8A21C7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4" name="Text Box 15">
          <a:extLst>
            <a:ext uri="{FF2B5EF4-FFF2-40B4-BE49-F238E27FC236}">
              <a16:creationId xmlns:a16="http://schemas.microsoft.com/office/drawing/2014/main" id="{58245AF1-B632-42D3-8803-74427C89100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5" name="Text Box 15">
          <a:extLst>
            <a:ext uri="{FF2B5EF4-FFF2-40B4-BE49-F238E27FC236}">
              <a16:creationId xmlns:a16="http://schemas.microsoft.com/office/drawing/2014/main" id="{CDB7C374-656B-4105-9E9A-937DC4720566}"/>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6" name="Text Box 15">
          <a:extLst>
            <a:ext uri="{FF2B5EF4-FFF2-40B4-BE49-F238E27FC236}">
              <a16:creationId xmlns:a16="http://schemas.microsoft.com/office/drawing/2014/main" id="{976DFA95-389C-4B62-BE74-D1D75AE91AAA}"/>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17" name="Text Box 15">
          <a:extLst>
            <a:ext uri="{FF2B5EF4-FFF2-40B4-BE49-F238E27FC236}">
              <a16:creationId xmlns:a16="http://schemas.microsoft.com/office/drawing/2014/main" id="{FCE0380D-16F8-405D-BE29-1B960D4F27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8" name="Text Box 15">
          <a:extLst>
            <a:ext uri="{FF2B5EF4-FFF2-40B4-BE49-F238E27FC236}">
              <a16:creationId xmlns:a16="http://schemas.microsoft.com/office/drawing/2014/main" id="{F966F583-4B5D-4261-ADBE-2AF1774FE454}"/>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9" name="Text Box 15">
          <a:extLst>
            <a:ext uri="{FF2B5EF4-FFF2-40B4-BE49-F238E27FC236}">
              <a16:creationId xmlns:a16="http://schemas.microsoft.com/office/drawing/2014/main" id="{1194494E-8B3E-4120-9103-8FD52E28ABCF}"/>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0" name="Text Box 15">
          <a:extLst>
            <a:ext uri="{FF2B5EF4-FFF2-40B4-BE49-F238E27FC236}">
              <a16:creationId xmlns:a16="http://schemas.microsoft.com/office/drawing/2014/main" id="{D0B95B0A-4470-4A98-9019-1020A95DE1CF}"/>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021" name="Text Box 15">
          <a:extLst>
            <a:ext uri="{FF2B5EF4-FFF2-40B4-BE49-F238E27FC236}">
              <a16:creationId xmlns:a16="http://schemas.microsoft.com/office/drawing/2014/main" id="{B2C5EF4A-C17E-49D0-AC86-2DE931587A71}"/>
            </a:ext>
          </a:extLst>
        </xdr:cNvPr>
        <xdr:cNvSpPr txBox="1">
          <a:spLocks noChangeArrowheads="1"/>
        </xdr:cNvSpPr>
      </xdr:nvSpPr>
      <xdr:spPr bwMode="auto">
        <a:xfrm>
          <a:off x="4743450" y="30994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2" name="Text Box 15">
          <a:extLst>
            <a:ext uri="{FF2B5EF4-FFF2-40B4-BE49-F238E27FC236}">
              <a16:creationId xmlns:a16="http://schemas.microsoft.com/office/drawing/2014/main" id="{B6DD3215-78FE-4377-8212-EC21A4E0FBF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3" name="Text Box 15">
          <a:extLst>
            <a:ext uri="{FF2B5EF4-FFF2-40B4-BE49-F238E27FC236}">
              <a16:creationId xmlns:a16="http://schemas.microsoft.com/office/drawing/2014/main" id="{9C79C255-4216-445F-9B32-4E42CCACCB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4" name="Text Box 15">
          <a:extLst>
            <a:ext uri="{FF2B5EF4-FFF2-40B4-BE49-F238E27FC236}">
              <a16:creationId xmlns:a16="http://schemas.microsoft.com/office/drawing/2014/main" id="{A97CB4DB-9769-4C88-97E4-8B9FFF494E95}"/>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5" name="Text Box 15">
          <a:extLst>
            <a:ext uri="{FF2B5EF4-FFF2-40B4-BE49-F238E27FC236}">
              <a16:creationId xmlns:a16="http://schemas.microsoft.com/office/drawing/2014/main" id="{76820E93-4659-4735-BD00-00123961805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6" name="Text Box 15">
          <a:extLst>
            <a:ext uri="{FF2B5EF4-FFF2-40B4-BE49-F238E27FC236}">
              <a16:creationId xmlns:a16="http://schemas.microsoft.com/office/drawing/2014/main" id="{D220729B-1D10-48D7-85A4-587EB783A63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7" name="Text Box 15">
          <a:extLst>
            <a:ext uri="{FF2B5EF4-FFF2-40B4-BE49-F238E27FC236}">
              <a16:creationId xmlns:a16="http://schemas.microsoft.com/office/drawing/2014/main" id="{8D4E2C85-FCFC-4681-9187-9F9477CCCE1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8" name="Text Box 15">
          <a:extLst>
            <a:ext uri="{FF2B5EF4-FFF2-40B4-BE49-F238E27FC236}">
              <a16:creationId xmlns:a16="http://schemas.microsoft.com/office/drawing/2014/main" id="{11F7AF55-77BD-428E-99E1-DA04DF8F66D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9" name="Text Box 15">
          <a:extLst>
            <a:ext uri="{FF2B5EF4-FFF2-40B4-BE49-F238E27FC236}">
              <a16:creationId xmlns:a16="http://schemas.microsoft.com/office/drawing/2014/main" id="{CA71696E-C5E5-4980-ACFE-D6F10E09007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0" name="Text Box 15">
          <a:extLst>
            <a:ext uri="{FF2B5EF4-FFF2-40B4-BE49-F238E27FC236}">
              <a16:creationId xmlns:a16="http://schemas.microsoft.com/office/drawing/2014/main" id="{08C61A97-6FCF-441B-8323-45DCCBE02A8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1" name="Text Box 15">
          <a:extLst>
            <a:ext uri="{FF2B5EF4-FFF2-40B4-BE49-F238E27FC236}">
              <a16:creationId xmlns:a16="http://schemas.microsoft.com/office/drawing/2014/main" id="{E6ADA133-6A6C-4E3E-98A0-254FF0BDBA2D}"/>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2" name="Text Box 15">
          <a:extLst>
            <a:ext uri="{FF2B5EF4-FFF2-40B4-BE49-F238E27FC236}">
              <a16:creationId xmlns:a16="http://schemas.microsoft.com/office/drawing/2014/main" id="{18FB9B36-704A-40D2-BE51-F197A6EA2AB4}"/>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3" name="Text Box 15">
          <a:extLst>
            <a:ext uri="{FF2B5EF4-FFF2-40B4-BE49-F238E27FC236}">
              <a16:creationId xmlns:a16="http://schemas.microsoft.com/office/drawing/2014/main" id="{F29D2306-52A7-41C9-A925-3DB6877115A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4" name="Text Box 15">
          <a:extLst>
            <a:ext uri="{FF2B5EF4-FFF2-40B4-BE49-F238E27FC236}">
              <a16:creationId xmlns:a16="http://schemas.microsoft.com/office/drawing/2014/main" id="{96AF08CE-6D8E-4B13-8754-AFB79165BF8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5" name="Text Box 15">
          <a:extLst>
            <a:ext uri="{FF2B5EF4-FFF2-40B4-BE49-F238E27FC236}">
              <a16:creationId xmlns:a16="http://schemas.microsoft.com/office/drawing/2014/main" id="{0701B64C-FC13-4DE4-8A27-D44C080FADEC}"/>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6" name="Text Box 15">
          <a:extLst>
            <a:ext uri="{FF2B5EF4-FFF2-40B4-BE49-F238E27FC236}">
              <a16:creationId xmlns:a16="http://schemas.microsoft.com/office/drawing/2014/main" id="{424482F3-9127-4E4B-AD2C-58F2439562E1}"/>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7" name="Text Box 15">
          <a:extLst>
            <a:ext uri="{FF2B5EF4-FFF2-40B4-BE49-F238E27FC236}">
              <a16:creationId xmlns:a16="http://schemas.microsoft.com/office/drawing/2014/main" id="{445C6FC1-E7A9-49AD-9BD6-5F55C8B8F3E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8" name="Text Box 15">
          <a:extLst>
            <a:ext uri="{FF2B5EF4-FFF2-40B4-BE49-F238E27FC236}">
              <a16:creationId xmlns:a16="http://schemas.microsoft.com/office/drawing/2014/main" id="{B505329A-16AB-4471-894F-B388C0CE6EF4}"/>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9" name="Text Box 15">
          <a:extLst>
            <a:ext uri="{FF2B5EF4-FFF2-40B4-BE49-F238E27FC236}">
              <a16:creationId xmlns:a16="http://schemas.microsoft.com/office/drawing/2014/main" id="{BC39C5AE-6934-4EF4-8094-D6589F7E92BD}"/>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040" name="Text Box 15">
          <a:extLst>
            <a:ext uri="{FF2B5EF4-FFF2-40B4-BE49-F238E27FC236}">
              <a16:creationId xmlns:a16="http://schemas.microsoft.com/office/drawing/2014/main" id="{0422E7A3-3B9C-4C33-8033-05C39CA6A05A}"/>
            </a:ext>
          </a:extLst>
        </xdr:cNvPr>
        <xdr:cNvSpPr txBox="1">
          <a:spLocks noChangeArrowheads="1"/>
        </xdr:cNvSpPr>
      </xdr:nvSpPr>
      <xdr:spPr bwMode="auto">
        <a:xfrm>
          <a:off x="4743450" y="31737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1" name="Text Box 15">
          <a:extLst>
            <a:ext uri="{FF2B5EF4-FFF2-40B4-BE49-F238E27FC236}">
              <a16:creationId xmlns:a16="http://schemas.microsoft.com/office/drawing/2014/main" id="{A89C8DBA-B7F6-489F-B455-28C1444CCDF6}"/>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42" name="Text Box 15">
          <a:extLst>
            <a:ext uri="{FF2B5EF4-FFF2-40B4-BE49-F238E27FC236}">
              <a16:creationId xmlns:a16="http://schemas.microsoft.com/office/drawing/2014/main" id="{98AA9D1B-E289-46A8-A8B2-2A10D077B37C}"/>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3" name="Text Box 15">
          <a:extLst>
            <a:ext uri="{FF2B5EF4-FFF2-40B4-BE49-F238E27FC236}">
              <a16:creationId xmlns:a16="http://schemas.microsoft.com/office/drawing/2014/main" id="{4F900E51-0D77-497A-8FB7-7EDE90BCC7B8}"/>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4" name="Text Box 15">
          <a:extLst>
            <a:ext uri="{FF2B5EF4-FFF2-40B4-BE49-F238E27FC236}">
              <a16:creationId xmlns:a16="http://schemas.microsoft.com/office/drawing/2014/main" id="{11ED824E-C574-4D6C-9C52-8D4ED16A8EE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5" name="Text Box 15">
          <a:extLst>
            <a:ext uri="{FF2B5EF4-FFF2-40B4-BE49-F238E27FC236}">
              <a16:creationId xmlns:a16="http://schemas.microsoft.com/office/drawing/2014/main" id="{B7B09BCB-4B9B-4A6E-AEDC-B8D9233D3141}"/>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6" name="Text Box 15">
          <a:extLst>
            <a:ext uri="{FF2B5EF4-FFF2-40B4-BE49-F238E27FC236}">
              <a16:creationId xmlns:a16="http://schemas.microsoft.com/office/drawing/2014/main" id="{D5385FDA-F2B2-4891-A1D6-534238841FD7}"/>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7" name="Text Box 15">
          <a:extLst>
            <a:ext uri="{FF2B5EF4-FFF2-40B4-BE49-F238E27FC236}">
              <a16:creationId xmlns:a16="http://schemas.microsoft.com/office/drawing/2014/main" id="{EF5F045D-6BFE-4C5A-A69F-81B40D62B1A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8" name="Text Box 15">
          <a:extLst>
            <a:ext uri="{FF2B5EF4-FFF2-40B4-BE49-F238E27FC236}">
              <a16:creationId xmlns:a16="http://schemas.microsoft.com/office/drawing/2014/main" id="{E9516380-1AC2-41DF-AFBA-B079223F3B9F}"/>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9" name="Text Box 15">
          <a:extLst>
            <a:ext uri="{FF2B5EF4-FFF2-40B4-BE49-F238E27FC236}">
              <a16:creationId xmlns:a16="http://schemas.microsoft.com/office/drawing/2014/main" id="{FAA1C01B-59E6-4FD0-9ECF-C30FD6328B7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0" name="Text Box 15">
          <a:extLst>
            <a:ext uri="{FF2B5EF4-FFF2-40B4-BE49-F238E27FC236}">
              <a16:creationId xmlns:a16="http://schemas.microsoft.com/office/drawing/2014/main" id="{52A9829A-5C76-4A6A-B2BD-9E801F77A4D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1" name="Text Box 15">
          <a:extLst>
            <a:ext uri="{FF2B5EF4-FFF2-40B4-BE49-F238E27FC236}">
              <a16:creationId xmlns:a16="http://schemas.microsoft.com/office/drawing/2014/main" id="{519880F8-605F-419B-8158-E87755176EBA}"/>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2" name="Text Box 15">
          <a:extLst>
            <a:ext uri="{FF2B5EF4-FFF2-40B4-BE49-F238E27FC236}">
              <a16:creationId xmlns:a16="http://schemas.microsoft.com/office/drawing/2014/main" id="{B12DEF84-F5B2-4198-84B1-C71A9D261DA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3" name="Text Box 15">
          <a:extLst>
            <a:ext uri="{FF2B5EF4-FFF2-40B4-BE49-F238E27FC236}">
              <a16:creationId xmlns:a16="http://schemas.microsoft.com/office/drawing/2014/main" id="{B5229AB7-185E-4ABB-AA25-6E6DE553F38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4" name="Text Box 15">
          <a:extLst>
            <a:ext uri="{FF2B5EF4-FFF2-40B4-BE49-F238E27FC236}">
              <a16:creationId xmlns:a16="http://schemas.microsoft.com/office/drawing/2014/main" id="{EE9DA1A7-5021-41C8-BFE2-253B1BA4015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5" name="Text Box 15">
          <a:extLst>
            <a:ext uri="{FF2B5EF4-FFF2-40B4-BE49-F238E27FC236}">
              <a16:creationId xmlns:a16="http://schemas.microsoft.com/office/drawing/2014/main" id="{7C96FE67-FC62-466F-93E5-8C697D65CE07}"/>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6" name="Text Box 15">
          <a:extLst>
            <a:ext uri="{FF2B5EF4-FFF2-40B4-BE49-F238E27FC236}">
              <a16:creationId xmlns:a16="http://schemas.microsoft.com/office/drawing/2014/main" id="{112C572A-E2A9-4AB8-922B-95BE1BB66AD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7" name="Text Box 15">
          <a:extLst>
            <a:ext uri="{FF2B5EF4-FFF2-40B4-BE49-F238E27FC236}">
              <a16:creationId xmlns:a16="http://schemas.microsoft.com/office/drawing/2014/main" id="{BC4E2786-1ACE-4C0C-AB3F-43F0F6946A5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8" name="Text Box 15">
          <a:extLst>
            <a:ext uri="{FF2B5EF4-FFF2-40B4-BE49-F238E27FC236}">
              <a16:creationId xmlns:a16="http://schemas.microsoft.com/office/drawing/2014/main" id="{7EC8B718-7B83-4A81-A14E-2ABA741CC44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9" name="Text Box 15">
          <a:extLst>
            <a:ext uri="{FF2B5EF4-FFF2-40B4-BE49-F238E27FC236}">
              <a16:creationId xmlns:a16="http://schemas.microsoft.com/office/drawing/2014/main" id="{6FC781A4-B509-4084-B8EA-4BF4D3A9171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0" name="Text Box 15">
          <a:extLst>
            <a:ext uri="{FF2B5EF4-FFF2-40B4-BE49-F238E27FC236}">
              <a16:creationId xmlns:a16="http://schemas.microsoft.com/office/drawing/2014/main" id="{E6ED1042-4CE3-49BA-B3C2-3B6B523465D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1" name="Text Box 15">
          <a:extLst>
            <a:ext uri="{FF2B5EF4-FFF2-40B4-BE49-F238E27FC236}">
              <a16:creationId xmlns:a16="http://schemas.microsoft.com/office/drawing/2014/main" id="{98472A9F-6F52-47A4-A987-805997D343A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2" name="Text Box 15">
          <a:extLst>
            <a:ext uri="{FF2B5EF4-FFF2-40B4-BE49-F238E27FC236}">
              <a16:creationId xmlns:a16="http://schemas.microsoft.com/office/drawing/2014/main" id="{4ED18B07-8FEE-4918-86AC-0B60C333C07D}"/>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3" name="Text Box 15">
          <a:extLst>
            <a:ext uri="{FF2B5EF4-FFF2-40B4-BE49-F238E27FC236}">
              <a16:creationId xmlns:a16="http://schemas.microsoft.com/office/drawing/2014/main" id="{949675A4-3EAD-48C4-95AA-409906A0E55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4" name="Text Box 15">
          <a:extLst>
            <a:ext uri="{FF2B5EF4-FFF2-40B4-BE49-F238E27FC236}">
              <a16:creationId xmlns:a16="http://schemas.microsoft.com/office/drawing/2014/main" id="{90DD8DCB-7300-45E7-9293-55CE3ED7EEA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5" name="Text Box 15">
          <a:extLst>
            <a:ext uri="{FF2B5EF4-FFF2-40B4-BE49-F238E27FC236}">
              <a16:creationId xmlns:a16="http://schemas.microsoft.com/office/drawing/2014/main" id="{E6ADC650-3F33-4EEF-AD7F-FB254636ACB6}"/>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6" name="Text Box 15">
          <a:extLst>
            <a:ext uri="{FF2B5EF4-FFF2-40B4-BE49-F238E27FC236}">
              <a16:creationId xmlns:a16="http://schemas.microsoft.com/office/drawing/2014/main" id="{60ABFFDF-5217-48B9-A38B-6F5867BBEF9F}"/>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67" name="Text Box 15">
          <a:extLst>
            <a:ext uri="{FF2B5EF4-FFF2-40B4-BE49-F238E27FC236}">
              <a16:creationId xmlns:a16="http://schemas.microsoft.com/office/drawing/2014/main" id="{9235A24E-5A6B-4DD2-B9DB-749E1A5A5468}"/>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68" name="Text Box 15">
          <a:extLst>
            <a:ext uri="{FF2B5EF4-FFF2-40B4-BE49-F238E27FC236}">
              <a16:creationId xmlns:a16="http://schemas.microsoft.com/office/drawing/2014/main" id="{502A9066-491D-4204-BCCB-FAA71A2950A1}"/>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9" name="Text Box 15">
          <a:extLst>
            <a:ext uri="{FF2B5EF4-FFF2-40B4-BE49-F238E27FC236}">
              <a16:creationId xmlns:a16="http://schemas.microsoft.com/office/drawing/2014/main" id="{30041367-ABBD-4726-A48D-D02FBFA0AEEA}"/>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0" name="Text Box 15">
          <a:extLst>
            <a:ext uri="{FF2B5EF4-FFF2-40B4-BE49-F238E27FC236}">
              <a16:creationId xmlns:a16="http://schemas.microsoft.com/office/drawing/2014/main" id="{667B2678-41DA-45DC-BEAA-C320FD93EE0D}"/>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1" name="Text Box 15">
          <a:extLst>
            <a:ext uri="{FF2B5EF4-FFF2-40B4-BE49-F238E27FC236}">
              <a16:creationId xmlns:a16="http://schemas.microsoft.com/office/drawing/2014/main" id="{C6C56C3C-917C-4D81-8519-CE1D98C0C38D}"/>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072" name="Text Box 15">
          <a:extLst>
            <a:ext uri="{FF2B5EF4-FFF2-40B4-BE49-F238E27FC236}">
              <a16:creationId xmlns:a16="http://schemas.microsoft.com/office/drawing/2014/main" id="{17F61901-E6D3-47E6-A18B-A4101092DE76}"/>
            </a:ext>
          </a:extLst>
        </xdr:cNvPr>
        <xdr:cNvSpPr txBox="1">
          <a:spLocks noChangeArrowheads="1"/>
        </xdr:cNvSpPr>
      </xdr:nvSpPr>
      <xdr:spPr bwMode="auto">
        <a:xfrm>
          <a:off x="4743450" y="33223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3" name="Text Box 15">
          <a:extLst>
            <a:ext uri="{FF2B5EF4-FFF2-40B4-BE49-F238E27FC236}">
              <a16:creationId xmlns:a16="http://schemas.microsoft.com/office/drawing/2014/main" id="{C065A6A2-5CBC-461A-AF20-3D14A4361CFE}"/>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4" name="Text Box 15">
          <a:extLst>
            <a:ext uri="{FF2B5EF4-FFF2-40B4-BE49-F238E27FC236}">
              <a16:creationId xmlns:a16="http://schemas.microsoft.com/office/drawing/2014/main" id="{BEA2E999-04B2-41F7-AFBD-C7E59400A51E}"/>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5" name="Text Box 15">
          <a:extLst>
            <a:ext uri="{FF2B5EF4-FFF2-40B4-BE49-F238E27FC236}">
              <a16:creationId xmlns:a16="http://schemas.microsoft.com/office/drawing/2014/main" id="{9D901207-F2CA-463C-9D88-4498953C42E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6" name="Text Box 15">
          <a:extLst>
            <a:ext uri="{FF2B5EF4-FFF2-40B4-BE49-F238E27FC236}">
              <a16:creationId xmlns:a16="http://schemas.microsoft.com/office/drawing/2014/main" id="{B435D6D7-E67E-45D5-A070-56420DA1DA9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7" name="Text Box 15">
          <a:extLst>
            <a:ext uri="{FF2B5EF4-FFF2-40B4-BE49-F238E27FC236}">
              <a16:creationId xmlns:a16="http://schemas.microsoft.com/office/drawing/2014/main" id="{CD8F419C-284F-4281-8BB1-48E143C2FB37}"/>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8" name="Text Box 15">
          <a:extLst>
            <a:ext uri="{FF2B5EF4-FFF2-40B4-BE49-F238E27FC236}">
              <a16:creationId xmlns:a16="http://schemas.microsoft.com/office/drawing/2014/main" id="{C09DB23A-9D70-489E-BA21-B9447053E28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9" name="Text Box 15">
          <a:extLst>
            <a:ext uri="{FF2B5EF4-FFF2-40B4-BE49-F238E27FC236}">
              <a16:creationId xmlns:a16="http://schemas.microsoft.com/office/drawing/2014/main" id="{FBF51422-7F7B-416A-BFF1-81841B9D6E9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0" name="Text Box 15">
          <a:extLst>
            <a:ext uri="{FF2B5EF4-FFF2-40B4-BE49-F238E27FC236}">
              <a16:creationId xmlns:a16="http://schemas.microsoft.com/office/drawing/2014/main" id="{92055A84-D3D3-4019-9F83-24F76B6F1589}"/>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1" name="Text Box 15">
          <a:extLst>
            <a:ext uri="{FF2B5EF4-FFF2-40B4-BE49-F238E27FC236}">
              <a16:creationId xmlns:a16="http://schemas.microsoft.com/office/drawing/2014/main" id="{DE658239-17E6-422C-9B11-1180B9CD74B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2" name="Text Box 15">
          <a:extLst>
            <a:ext uri="{FF2B5EF4-FFF2-40B4-BE49-F238E27FC236}">
              <a16:creationId xmlns:a16="http://schemas.microsoft.com/office/drawing/2014/main" id="{DF322988-3617-44DD-951D-62F74DBDAD0A}"/>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3" name="Text Box 15">
          <a:extLst>
            <a:ext uri="{FF2B5EF4-FFF2-40B4-BE49-F238E27FC236}">
              <a16:creationId xmlns:a16="http://schemas.microsoft.com/office/drawing/2014/main" id="{E4C12B2C-930A-4215-864B-54E12BD64EE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4" name="Text Box 15">
          <a:extLst>
            <a:ext uri="{FF2B5EF4-FFF2-40B4-BE49-F238E27FC236}">
              <a16:creationId xmlns:a16="http://schemas.microsoft.com/office/drawing/2014/main" id="{B7A951EB-C0D8-4008-B8C7-05D4EDB9CBA1}"/>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5" name="Text Box 15">
          <a:extLst>
            <a:ext uri="{FF2B5EF4-FFF2-40B4-BE49-F238E27FC236}">
              <a16:creationId xmlns:a16="http://schemas.microsoft.com/office/drawing/2014/main" id="{314323D1-A863-43ED-B858-429F37F4126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6" name="Text Box 15">
          <a:extLst>
            <a:ext uri="{FF2B5EF4-FFF2-40B4-BE49-F238E27FC236}">
              <a16:creationId xmlns:a16="http://schemas.microsoft.com/office/drawing/2014/main" id="{E0DB6FA9-2460-4C15-9327-FBCA17645E9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7" name="Text Box 15">
          <a:extLst>
            <a:ext uri="{FF2B5EF4-FFF2-40B4-BE49-F238E27FC236}">
              <a16:creationId xmlns:a16="http://schemas.microsoft.com/office/drawing/2014/main" id="{4BB9792E-E8F9-4720-8BA6-2083794BEC8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88" name="Text Box 15">
          <a:extLst>
            <a:ext uri="{FF2B5EF4-FFF2-40B4-BE49-F238E27FC236}">
              <a16:creationId xmlns:a16="http://schemas.microsoft.com/office/drawing/2014/main" id="{A099DE49-E70E-4F54-A2E8-DDA3512FF89E}"/>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89" name="Text Box 15">
          <a:extLst>
            <a:ext uri="{FF2B5EF4-FFF2-40B4-BE49-F238E27FC236}">
              <a16:creationId xmlns:a16="http://schemas.microsoft.com/office/drawing/2014/main" id="{FDF3B24B-7345-4697-9AD9-5839DD02BAA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0" name="Text Box 15">
          <a:extLst>
            <a:ext uri="{FF2B5EF4-FFF2-40B4-BE49-F238E27FC236}">
              <a16:creationId xmlns:a16="http://schemas.microsoft.com/office/drawing/2014/main" id="{05D31432-C677-4852-AA4D-E7CA11FBF0AF}"/>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91" name="Text Box 15">
          <a:extLst>
            <a:ext uri="{FF2B5EF4-FFF2-40B4-BE49-F238E27FC236}">
              <a16:creationId xmlns:a16="http://schemas.microsoft.com/office/drawing/2014/main" id="{39641C10-B81F-4904-AA3E-D4AAAD70F222}"/>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2" name="Text Box 15">
          <a:extLst>
            <a:ext uri="{FF2B5EF4-FFF2-40B4-BE49-F238E27FC236}">
              <a16:creationId xmlns:a16="http://schemas.microsoft.com/office/drawing/2014/main" id="{FE0FC441-A750-44CC-88B9-82E7CEF9D99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3" name="Text Box 15">
          <a:extLst>
            <a:ext uri="{FF2B5EF4-FFF2-40B4-BE49-F238E27FC236}">
              <a16:creationId xmlns:a16="http://schemas.microsoft.com/office/drawing/2014/main" id="{0CFBFF00-AE90-434D-AE63-1F476D7D4E28}"/>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094" name="Text Box 15">
          <a:extLst>
            <a:ext uri="{FF2B5EF4-FFF2-40B4-BE49-F238E27FC236}">
              <a16:creationId xmlns:a16="http://schemas.microsoft.com/office/drawing/2014/main" id="{40486601-0FEC-4CC8-BE85-5926E9CABC27}"/>
            </a:ext>
          </a:extLst>
        </xdr:cNvPr>
        <xdr:cNvSpPr txBox="1">
          <a:spLocks noChangeArrowheads="1"/>
        </xdr:cNvSpPr>
      </xdr:nvSpPr>
      <xdr:spPr bwMode="auto">
        <a:xfrm>
          <a:off x="4743450" y="33966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5" name="Text Box 15">
          <a:extLst>
            <a:ext uri="{FF2B5EF4-FFF2-40B4-BE49-F238E27FC236}">
              <a16:creationId xmlns:a16="http://schemas.microsoft.com/office/drawing/2014/main" id="{30DEBAE0-960A-473E-A628-60E94964350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6" name="Text Box 15">
          <a:extLst>
            <a:ext uri="{FF2B5EF4-FFF2-40B4-BE49-F238E27FC236}">
              <a16:creationId xmlns:a16="http://schemas.microsoft.com/office/drawing/2014/main" id="{8ED279F5-3DF4-4F7B-9B6D-F4E10F1B0B14}"/>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7" name="Text Box 15">
          <a:extLst>
            <a:ext uri="{FF2B5EF4-FFF2-40B4-BE49-F238E27FC236}">
              <a16:creationId xmlns:a16="http://schemas.microsoft.com/office/drawing/2014/main" id="{8E532BCE-B157-495A-98C2-457E6823DC6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8" name="Text Box 15">
          <a:extLst>
            <a:ext uri="{FF2B5EF4-FFF2-40B4-BE49-F238E27FC236}">
              <a16:creationId xmlns:a16="http://schemas.microsoft.com/office/drawing/2014/main" id="{CFC1DE4D-6F77-499C-9738-2BCE70993D3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9" name="Text Box 15">
          <a:extLst>
            <a:ext uri="{FF2B5EF4-FFF2-40B4-BE49-F238E27FC236}">
              <a16:creationId xmlns:a16="http://schemas.microsoft.com/office/drawing/2014/main" id="{D48FB261-4294-47BE-A813-F7D168E09802}"/>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0" name="Text Box 15">
          <a:extLst>
            <a:ext uri="{FF2B5EF4-FFF2-40B4-BE49-F238E27FC236}">
              <a16:creationId xmlns:a16="http://schemas.microsoft.com/office/drawing/2014/main" id="{B949C396-728C-43E5-98F7-A5099D99AFFA}"/>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1" name="Text Box 15">
          <a:extLst>
            <a:ext uri="{FF2B5EF4-FFF2-40B4-BE49-F238E27FC236}">
              <a16:creationId xmlns:a16="http://schemas.microsoft.com/office/drawing/2014/main" id="{8D5D2AE1-591D-429F-AE7A-E12506BBC00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2" name="Text Box 15">
          <a:extLst>
            <a:ext uri="{FF2B5EF4-FFF2-40B4-BE49-F238E27FC236}">
              <a16:creationId xmlns:a16="http://schemas.microsoft.com/office/drawing/2014/main" id="{2618D184-5660-4E24-9735-1774FB45D2B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3" name="Text Box 15">
          <a:extLst>
            <a:ext uri="{FF2B5EF4-FFF2-40B4-BE49-F238E27FC236}">
              <a16:creationId xmlns:a16="http://schemas.microsoft.com/office/drawing/2014/main" id="{F24F0CFC-D9ED-4CC7-867E-67A346D84FE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4" name="Text Box 15">
          <a:extLst>
            <a:ext uri="{FF2B5EF4-FFF2-40B4-BE49-F238E27FC236}">
              <a16:creationId xmlns:a16="http://schemas.microsoft.com/office/drawing/2014/main" id="{F719D069-1280-49D8-8CA9-AD6BA4577D1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5" name="Text Box 15">
          <a:extLst>
            <a:ext uri="{FF2B5EF4-FFF2-40B4-BE49-F238E27FC236}">
              <a16:creationId xmlns:a16="http://schemas.microsoft.com/office/drawing/2014/main" id="{5CB22A41-CFCB-4452-8CE0-EFD558205D1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6" name="Text Box 15">
          <a:extLst>
            <a:ext uri="{FF2B5EF4-FFF2-40B4-BE49-F238E27FC236}">
              <a16:creationId xmlns:a16="http://schemas.microsoft.com/office/drawing/2014/main" id="{4EEFC4F0-07D5-47D3-B88A-1699C1B8AD5C}"/>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7" name="Text Box 15">
          <a:extLst>
            <a:ext uri="{FF2B5EF4-FFF2-40B4-BE49-F238E27FC236}">
              <a16:creationId xmlns:a16="http://schemas.microsoft.com/office/drawing/2014/main" id="{26D6F2F5-9DD1-4B48-BE33-1790A0F0C31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8" name="Text Box 15">
          <a:extLst>
            <a:ext uri="{FF2B5EF4-FFF2-40B4-BE49-F238E27FC236}">
              <a16:creationId xmlns:a16="http://schemas.microsoft.com/office/drawing/2014/main" id="{C70E5563-76B3-4C11-8EC5-0B82964B7EA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9" name="Text Box 15">
          <a:extLst>
            <a:ext uri="{FF2B5EF4-FFF2-40B4-BE49-F238E27FC236}">
              <a16:creationId xmlns:a16="http://schemas.microsoft.com/office/drawing/2014/main" id="{F18EEB10-1277-485B-9524-B50A0ADB68D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0" name="Text Box 15">
          <a:extLst>
            <a:ext uri="{FF2B5EF4-FFF2-40B4-BE49-F238E27FC236}">
              <a16:creationId xmlns:a16="http://schemas.microsoft.com/office/drawing/2014/main" id="{65F8B7C4-1B67-49DF-9F76-C26E150CFDC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1" name="Text Box 15">
          <a:extLst>
            <a:ext uri="{FF2B5EF4-FFF2-40B4-BE49-F238E27FC236}">
              <a16:creationId xmlns:a16="http://schemas.microsoft.com/office/drawing/2014/main" id="{CE852351-AB2D-4BF9-9E47-69C0052C55D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2" name="Text Box 15">
          <a:extLst>
            <a:ext uri="{FF2B5EF4-FFF2-40B4-BE49-F238E27FC236}">
              <a16:creationId xmlns:a16="http://schemas.microsoft.com/office/drawing/2014/main" id="{8DFFEA5C-5A9F-4087-87E6-E1FE60BD1A0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3" name="Text Box 15">
          <a:extLst>
            <a:ext uri="{FF2B5EF4-FFF2-40B4-BE49-F238E27FC236}">
              <a16:creationId xmlns:a16="http://schemas.microsoft.com/office/drawing/2014/main" id="{1DD8BA75-C114-43B4-ACAA-D2882C5B5B5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4" name="Text Box 15">
          <a:extLst>
            <a:ext uri="{FF2B5EF4-FFF2-40B4-BE49-F238E27FC236}">
              <a16:creationId xmlns:a16="http://schemas.microsoft.com/office/drawing/2014/main" id="{C88F337A-F570-4028-AACE-1683FBD0556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5" name="Text Box 15">
          <a:extLst>
            <a:ext uri="{FF2B5EF4-FFF2-40B4-BE49-F238E27FC236}">
              <a16:creationId xmlns:a16="http://schemas.microsoft.com/office/drawing/2014/main" id="{48554886-E0F7-4D59-A319-E1A7D0A741E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6" name="Text Box 15">
          <a:extLst>
            <a:ext uri="{FF2B5EF4-FFF2-40B4-BE49-F238E27FC236}">
              <a16:creationId xmlns:a16="http://schemas.microsoft.com/office/drawing/2014/main" id="{D8156C40-C35F-4456-B441-FD2CED24C5B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7" name="Text Box 15">
          <a:extLst>
            <a:ext uri="{FF2B5EF4-FFF2-40B4-BE49-F238E27FC236}">
              <a16:creationId xmlns:a16="http://schemas.microsoft.com/office/drawing/2014/main" id="{2D160CEF-60CB-4BF5-8FC8-E7564F48C15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8" name="Text Box 15">
          <a:extLst>
            <a:ext uri="{FF2B5EF4-FFF2-40B4-BE49-F238E27FC236}">
              <a16:creationId xmlns:a16="http://schemas.microsoft.com/office/drawing/2014/main" id="{B94B26F9-46D7-4731-8372-6B8F114DD96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9" name="Text Box 15">
          <a:extLst>
            <a:ext uri="{FF2B5EF4-FFF2-40B4-BE49-F238E27FC236}">
              <a16:creationId xmlns:a16="http://schemas.microsoft.com/office/drawing/2014/main" id="{9B49B892-467C-4830-BDE8-C12D2F6835A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0" name="Text Box 15">
          <a:extLst>
            <a:ext uri="{FF2B5EF4-FFF2-40B4-BE49-F238E27FC236}">
              <a16:creationId xmlns:a16="http://schemas.microsoft.com/office/drawing/2014/main" id="{A4E7629D-4F9F-4A2E-8A7B-87C0D4D1D9A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1" name="Text Box 15">
          <a:extLst>
            <a:ext uri="{FF2B5EF4-FFF2-40B4-BE49-F238E27FC236}">
              <a16:creationId xmlns:a16="http://schemas.microsoft.com/office/drawing/2014/main" id="{83578164-77F1-4718-8644-5FF72286BFF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2" name="Text Box 15">
          <a:extLst>
            <a:ext uri="{FF2B5EF4-FFF2-40B4-BE49-F238E27FC236}">
              <a16:creationId xmlns:a16="http://schemas.microsoft.com/office/drawing/2014/main" id="{17B69735-2C50-4D03-8D11-355655D09695}"/>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3" name="Text Box 15">
          <a:extLst>
            <a:ext uri="{FF2B5EF4-FFF2-40B4-BE49-F238E27FC236}">
              <a16:creationId xmlns:a16="http://schemas.microsoft.com/office/drawing/2014/main" id="{AB3BE303-829F-4099-B102-7F2D65A7A2B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4" name="Text Box 15">
          <a:extLst>
            <a:ext uri="{FF2B5EF4-FFF2-40B4-BE49-F238E27FC236}">
              <a16:creationId xmlns:a16="http://schemas.microsoft.com/office/drawing/2014/main" id="{8F4A1FC9-9E53-4403-8472-5ED06840B27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5" name="Text Box 15">
          <a:extLst>
            <a:ext uri="{FF2B5EF4-FFF2-40B4-BE49-F238E27FC236}">
              <a16:creationId xmlns:a16="http://schemas.microsoft.com/office/drawing/2014/main" id="{D9CDF8F3-22EF-44CC-81DD-6CAE0E608914}"/>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126" name="Text Box 15">
          <a:extLst>
            <a:ext uri="{FF2B5EF4-FFF2-40B4-BE49-F238E27FC236}">
              <a16:creationId xmlns:a16="http://schemas.microsoft.com/office/drawing/2014/main" id="{A4EB8E85-01DD-4FC2-8437-CA1385E6D8B5}"/>
            </a:ext>
          </a:extLst>
        </xdr:cNvPr>
        <xdr:cNvSpPr txBox="1">
          <a:spLocks noChangeArrowheads="1"/>
        </xdr:cNvSpPr>
      </xdr:nvSpPr>
      <xdr:spPr bwMode="auto">
        <a:xfrm>
          <a:off x="4743450" y="35452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27" name="Text Box 15">
          <a:extLst>
            <a:ext uri="{FF2B5EF4-FFF2-40B4-BE49-F238E27FC236}">
              <a16:creationId xmlns:a16="http://schemas.microsoft.com/office/drawing/2014/main" id="{EB711162-F59A-4D2C-AD24-C5E03FEC1649}"/>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28" name="Text Box 15">
          <a:extLst>
            <a:ext uri="{FF2B5EF4-FFF2-40B4-BE49-F238E27FC236}">
              <a16:creationId xmlns:a16="http://schemas.microsoft.com/office/drawing/2014/main" id="{35199408-476A-4D5D-9DF3-2B859F708DE6}"/>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129" name="Text Box 15">
          <a:extLst>
            <a:ext uri="{FF2B5EF4-FFF2-40B4-BE49-F238E27FC236}">
              <a16:creationId xmlns:a16="http://schemas.microsoft.com/office/drawing/2014/main" id="{3B1A505F-2599-411D-8602-171715080B09}"/>
            </a:ext>
          </a:extLst>
        </xdr:cNvPr>
        <xdr:cNvSpPr txBox="1">
          <a:spLocks noChangeArrowheads="1"/>
        </xdr:cNvSpPr>
      </xdr:nvSpPr>
      <xdr:spPr bwMode="auto">
        <a:xfrm>
          <a:off x="4743450" y="35452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0" name="Text Box 15">
          <a:extLst>
            <a:ext uri="{FF2B5EF4-FFF2-40B4-BE49-F238E27FC236}">
              <a16:creationId xmlns:a16="http://schemas.microsoft.com/office/drawing/2014/main" id="{2C52BF24-4BA5-42FD-8470-31733A1C5C7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31" name="Text Box 15">
          <a:extLst>
            <a:ext uri="{FF2B5EF4-FFF2-40B4-BE49-F238E27FC236}">
              <a16:creationId xmlns:a16="http://schemas.microsoft.com/office/drawing/2014/main" id="{C304B156-4D1F-404D-9912-F53A90BAE12B}"/>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2" name="Text Box 15">
          <a:extLst>
            <a:ext uri="{FF2B5EF4-FFF2-40B4-BE49-F238E27FC236}">
              <a16:creationId xmlns:a16="http://schemas.microsoft.com/office/drawing/2014/main" id="{B491D264-C443-4CDF-8BD0-EABA694808A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3" name="Text Box 15">
          <a:extLst>
            <a:ext uri="{FF2B5EF4-FFF2-40B4-BE49-F238E27FC236}">
              <a16:creationId xmlns:a16="http://schemas.microsoft.com/office/drawing/2014/main" id="{B17827D4-4DDD-4B74-98D1-DD0C232F6DF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4" name="Text Box 15">
          <a:extLst>
            <a:ext uri="{FF2B5EF4-FFF2-40B4-BE49-F238E27FC236}">
              <a16:creationId xmlns:a16="http://schemas.microsoft.com/office/drawing/2014/main" id="{9AD4D988-2EB9-4511-877A-383792370498}"/>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5" name="Text Box 15">
          <a:extLst>
            <a:ext uri="{FF2B5EF4-FFF2-40B4-BE49-F238E27FC236}">
              <a16:creationId xmlns:a16="http://schemas.microsoft.com/office/drawing/2014/main" id="{F5C11693-7020-4A6E-82AF-9487317E9A3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6" name="Text Box 15">
          <a:extLst>
            <a:ext uri="{FF2B5EF4-FFF2-40B4-BE49-F238E27FC236}">
              <a16:creationId xmlns:a16="http://schemas.microsoft.com/office/drawing/2014/main" id="{D663C009-CCF3-43C5-8016-0B6AC5858D0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7" name="Text Box 15">
          <a:extLst>
            <a:ext uri="{FF2B5EF4-FFF2-40B4-BE49-F238E27FC236}">
              <a16:creationId xmlns:a16="http://schemas.microsoft.com/office/drawing/2014/main" id="{7324E5B7-5F0D-4E95-8361-61E9AC013A32}"/>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8" name="Text Box 15">
          <a:extLst>
            <a:ext uri="{FF2B5EF4-FFF2-40B4-BE49-F238E27FC236}">
              <a16:creationId xmlns:a16="http://schemas.microsoft.com/office/drawing/2014/main" id="{CFF15CFD-7BFA-49FA-8576-FD834C6DC51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9" name="Text Box 15">
          <a:extLst>
            <a:ext uri="{FF2B5EF4-FFF2-40B4-BE49-F238E27FC236}">
              <a16:creationId xmlns:a16="http://schemas.microsoft.com/office/drawing/2014/main" id="{DCF8A2B7-515D-49C9-B178-0A98FF787AE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0" name="Text Box 15">
          <a:extLst>
            <a:ext uri="{FF2B5EF4-FFF2-40B4-BE49-F238E27FC236}">
              <a16:creationId xmlns:a16="http://schemas.microsoft.com/office/drawing/2014/main" id="{E2F0DEFE-6774-46D2-83C8-98C51EDB3CA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1" name="Text Box 15">
          <a:extLst>
            <a:ext uri="{FF2B5EF4-FFF2-40B4-BE49-F238E27FC236}">
              <a16:creationId xmlns:a16="http://schemas.microsoft.com/office/drawing/2014/main" id="{C13D731F-B4FC-4A4D-B20B-709B9B469C57}"/>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2" name="Text Box 15">
          <a:extLst>
            <a:ext uri="{FF2B5EF4-FFF2-40B4-BE49-F238E27FC236}">
              <a16:creationId xmlns:a16="http://schemas.microsoft.com/office/drawing/2014/main" id="{0DD4832C-91D0-45F9-8FC7-E6F95DDAB18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3" name="Text Box 15">
          <a:extLst>
            <a:ext uri="{FF2B5EF4-FFF2-40B4-BE49-F238E27FC236}">
              <a16:creationId xmlns:a16="http://schemas.microsoft.com/office/drawing/2014/main" id="{1B0D4B0E-979F-482C-BFC2-D9CEC30AAF8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4" name="Text Box 15">
          <a:extLst>
            <a:ext uri="{FF2B5EF4-FFF2-40B4-BE49-F238E27FC236}">
              <a16:creationId xmlns:a16="http://schemas.microsoft.com/office/drawing/2014/main" id="{0895961A-18EA-4734-A279-EA07965E5071}"/>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5" name="Text Box 15">
          <a:extLst>
            <a:ext uri="{FF2B5EF4-FFF2-40B4-BE49-F238E27FC236}">
              <a16:creationId xmlns:a16="http://schemas.microsoft.com/office/drawing/2014/main" id="{13DDD9FC-EE43-4C45-B4FB-EEC8E8AC06BF}"/>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6" name="Text Box 15">
          <a:extLst>
            <a:ext uri="{FF2B5EF4-FFF2-40B4-BE49-F238E27FC236}">
              <a16:creationId xmlns:a16="http://schemas.microsoft.com/office/drawing/2014/main" id="{430E9A1E-73E8-4F1B-BFBC-028D9ED9229E}"/>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7" name="Text Box 15">
          <a:extLst>
            <a:ext uri="{FF2B5EF4-FFF2-40B4-BE49-F238E27FC236}">
              <a16:creationId xmlns:a16="http://schemas.microsoft.com/office/drawing/2014/main" id="{523197F4-DE32-43F2-95DC-06DC85E8AA2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148" name="Text Box 15">
          <a:extLst>
            <a:ext uri="{FF2B5EF4-FFF2-40B4-BE49-F238E27FC236}">
              <a16:creationId xmlns:a16="http://schemas.microsoft.com/office/drawing/2014/main" id="{52B9FDDB-40B3-497C-B344-94D64CE2DEEC}"/>
            </a:ext>
          </a:extLst>
        </xdr:cNvPr>
        <xdr:cNvSpPr txBox="1">
          <a:spLocks noChangeArrowheads="1"/>
        </xdr:cNvSpPr>
      </xdr:nvSpPr>
      <xdr:spPr bwMode="auto">
        <a:xfrm>
          <a:off x="4743450" y="36195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49" name="Text Box 15">
          <a:extLst>
            <a:ext uri="{FF2B5EF4-FFF2-40B4-BE49-F238E27FC236}">
              <a16:creationId xmlns:a16="http://schemas.microsoft.com/office/drawing/2014/main" id="{C5395EB6-3FF7-4566-8B4A-0E68E51F393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0" name="Text Box 15">
          <a:extLst>
            <a:ext uri="{FF2B5EF4-FFF2-40B4-BE49-F238E27FC236}">
              <a16:creationId xmlns:a16="http://schemas.microsoft.com/office/drawing/2014/main" id="{1F95A080-C246-44E5-A37E-2F09BA88BAC8}"/>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151" name="Text Box 15">
          <a:extLst>
            <a:ext uri="{FF2B5EF4-FFF2-40B4-BE49-F238E27FC236}">
              <a16:creationId xmlns:a16="http://schemas.microsoft.com/office/drawing/2014/main" id="{05126D82-E3B6-4A0E-99C1-1645855688AD}"/>
            </a:ext>
          </a:extLst>
        </xdr:cNvPr>
        <xdr:cNvSpPr txBox="1">
          <a:spLocks noChangeArrowheads="1"/>
        </xdr:cNvSpPr>
      </xdr:nvSpPr>
      <xdr:spPr bwMode="auto">
        <a:xfrm>
          <a:off x="4743450" y="36195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2" name="Text Box 15">
          <a:extLst>
            <a:ext uri="{FF2B5EF4-FFF2-40B4-BE49-F238E27FC236}">
              <a16:creationId xmlns:a16="http://schemas.microsoft.com/office/drawing/2014/main" id="{F8AE6F21-7338-411A-8BFF-60952D143DC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3" name="Text Box 15">
          <a:extLst>
            <a:ext uri="{FF2B5EF4-FFF2-40B4-BE49-F238E27FC236}">
              <a16:creationId xmlns:a16="http://schemas.microsoft.com/office/drawing/2014/main" id="{AA39B374-78D3-4C40-9D2F-5A16D1963D4F}"/>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4" name="Text Box 15">
          <a:extLst>
            <a:ext uri="{FF2B5EF4-FFF2-40B4-BE49-F238E27FC236}">
              <a16:creationId xmlns:a16="http://schemas.microsoft.com/office/drawing/2014/main" id="{1419BD53-BE05-4C45-9751-8C1B027836E6}"/>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5" name="Text Box 15">
          <a:extLst>
            <a:ext uri="{FF2B5EF4-FFF2-40B4-BE49-F238E27FC236}">
              <a16:creationId xmlns:a16="http://schemas.microsoft.com/office/drawing/2014/main" id="{421D8C39-38AD-44E9-BBAB-31B4CDE598D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6" name="Text Box 15">
          <a:extLst>
            <a:ext uri="{FF2B5EF4-FFF2-40B4-BE49-F238E27FC236}">
              <a16:creationId xmlns:a16="http://schemas.microsoft.com/office/drawing/2014/main" id="{06D8C0FA-F2A5-47DF-A5D2-E414C4ACACBB}"/>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7" name="Text Box 15">
          <a:extLst>
            <a:ext uri="{FF2B5EF4-FFF2-40B4-BE49-F238E27FC236}">
              <a16:creationId xmlns:a16="http://schemas.microsoft.com/office/drawing/2014/main" id="{53E36F3F-83C1-4149-A187-08519E4D5EB7}"/>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8" name="Text Box 15">
          <a:extLst>
            <a:ext uri="{FF2B5EF4-FFF2-40B4-BE49-F238E27FC236}">
              <a16:creationId xmlns:a16="http://schemas.microsoft.com/office/drawing/2014/main" id="{84F7A001-DB50-4C93-825A-005777ED4F51}"/>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9" name="Text Box 15">
          <a:extLst>
            <a:ext uri="{FF2B5EF4-FFF2-40B4-BE49-F238E27FC236}">
              <a16:creationId xmlns:a16="http://schemas.microsoft.com/office/drawing/2014/main" id="{68839BAB-BD0C-486F-9E77-56E565D78BD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0" name="Text Box 15">
          <a:extLst>
            <a:ext uri="{FF2B5EF4-FFF2-40B4-BE49-F238E27FC236}">
              <a16:creationId xmlns:a16="http://schemas.microsoft.com/office/drawing/2014/main" id="{B1F3457E-7FDB-4FC7-BE13-8DAE64F143EE}"/>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1" name="Text Box 15">
          <a:extLst>
            <a:ext uri="{FF2B5EF4-FFF2-40B4-BE49-F238E27FC236}">
              <a16:creationId xmlns:a16="http://schemas.microsoft.com/office/drawing/2014/main" id="{67CCE63A-9F20-4C3D-B2EA-0C23EF067C3A}"/>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2" name="Text Box 15">
          <a:extLst>
            <a:ext uri="{FF2B5EF4-FFF2-40B4-BE49-F238E27FC236}">
              <a16:creationId xmlns:a16="http://schemas.microsoft.com/office/drawing/2014/main" id="{9FF57472-4AB8-4B1B-9D69-EA5146401F6C}"/>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3" name="Text Box 15">
          <a:extLst>
            <a:ext uri="{FF2B5EF4-FFF2-40B4-BE49-F238E27FC236}">
              <a16:creationId xmlns:a16="http://schemas.microsoft.com/office/drawing/2014/main" id="{3D6618CE-84B4-4E9E-86C4-5C0BFD766CC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4" name="Text Box 15">
          <a:extLst>
            <a:ext uri="{FF2B5EF4-FFF2-40B4-BE49-F238E27FC236}">
              <a16:creationId xmlns:a16="http://schemas.microsoft.com/office/drawing/2014/main" id="{DB747C00-E2C8-407E-9539-6487F9891B2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5" name="Text Box 15">
          <a:extLst>
            <a:ext uri="{FF2B5EF4-FFF2-40B4-BE49-F238E27FC236}">
              <a16:creationId xmlns:a16="http://schemas.microsoft.com/office/drawing/2014/main" id="{89C1C98C-291A-4726-8F7D-14F6343A1F78}"/>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6" name="Text Box 15">
          <a:extLst>
            <a:ext uri="{FF2B5EF4-FFF2-40B4-BE49-F238E27FC236}">
              <a16:creationId xmlns:a16="http://schemas.microsoft.com/office/drawing/2014/main" id="{422536FC-1AD5-4A84-BA7E-FFD1CFE2D7DD}"/>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7" name="Text Box 15">
          <a:extLst>
            <a:ext uri="{FF2B5EF4-FFF2-40B4-BE49-F238E27FC236}">
              <a16:creationId xmlns:a16="http://schemas.microsoft.com/office/drawing/2014/main" id="{C5F2F1F3-E13B-4A7E-AD49-9718448871D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8" name="Text Box 15">
          <a:extLst>
            <a:ext uri="{FF2B5EF4-FFF2-40B4-BE49-F238E27FC236}">
              <a16:creationId xmlns:a16="http://schemas.microsoft.com/office/drawing/2014/main" id="{CC1E8A03-B29A-4268-A11D-B3DC1F2C4AB2}"/>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9" name="Text Box 15">
          <a:extLst>
            <a:ext uri="{FF2B5EF4-FFF2-40B4-BE49-F238E27FC236}">
              <a16:creationId xmlns:a16="http://schemas.microsoft.com/office/drawing/2014/main" id="{CBDCBA75-2861-4DA6-A70D-E64FADF25055}"/>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0" name="Text Box 15">
          <a:extLst>
            <a:ext uri="{FF2B5EF4-FFF2-40B4-BE49-F238E27FC236}">
              <a16:creationId xmlns:a16="http://schemas.microsoft.com/office/drawing/2014/main" id="{78A28BB2-08E0-455F-A784-E6FCA2DA162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1" name="Text Box 15">
          <a:extLst>
            <a:ext uri="{FF2B5EF4-FFF2-40B4-BE49-F238E27FC236}">
              <a16:creationId xmlns:a16="http://schemas.microsoft.com/office/drawing/2014/main" id="{57DA7662-68E9-48AC-8DA6-73263460069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2" name="Text Box 15">
          <a:extLst>
            <a:ext uri="{FF2B5EF4-FFF2-40B4-BE49-F238E27FC236}">
              <a16:creationId xmlns:a16="http://schemas.microsoft.com/office/drawing/2014/main" id="{3FA09F3F-5930-47A8-BD6A-C5C3D442C57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3" name="Text Box 15">
          <a:extLst>
            <a:ext uri="{FF2B5EF4-FFF2-40B4-BE49-F238E27FC236}">
              <a16:creationId xmlns:a16="http://schemas.microsoft.com/office/drawing/2014/main" id="{2EAE09E5-A1AB-4BFF-BC39-91B97C40725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4" name="Text Box 15">
          <a:extLst>
            <a:ext uri="{FF2B5EF4-FFF2-40B4-BE49-F238E27FC236}">
              <a16:creationId xmlns:a16="http://schemas.microsoft.com/office/drawing/2014/main" id="{F5ADC249-30D4-4107-A505-2E41CAB936D7}"/>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5" name="Text Box 15">
          <a:extLst>
            <a:ext uri="{FF2B5EF4-FFF2-40B4-BE49-F238E27FC236}">
              <a16:creationId xmlns:a16="http://schemas.microsoft.com/office/drawing/2014/main" id="{58AAEF3A-22CF-40A8-A8AB-3DBDA58E1732}"/>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6" name="Text Box 15">
          <a:extLst>
            <a:ext uri="{FF2B5EF4-FFF2-40B4-BE49-F238E27FC236}">
              <a16:creationId xmlns:a16="http://schemas.microsoft.com/office/drawing/2014/main" id="{E0ADFBDA-2E87-4CB7-9CDC-411EAFD8B9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7" name="Text Box 15">
          <a:extLst>
            <a:ext uri="{FF2B5EF4-FFF2-40B4-BE49-F238E27FC236}">
              <a16:creationId xmlns:a16="http://schemas.microsoft.com/office/drawing/2014/main" id="{CDBC05EB-1E14-4630-AE0E-17291EA3D39A}"/>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8" name="Text Box 15">
          <a:extLst>
            <a:ext uri="{FF2B5EF4-FFF2-40B4-BE49-F238E27FC236}">
              <a16:creationId xmlns:a16="http://schemas.microsoft.com/office/drawing/2014/main" id="{55D2D320-9ACD-484E-98E3-9CE728C417A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9" name="Text Box 15">
          <a:extLst>
            <a:ext uri="{FF2B5EF4-FFF2-40B4-BE49-F238E27FC236}">
              <a16:creationId xmlns:a16="http://schemas.microsoft.com/office/drawing/2014/main" id="{3FEEE9FF-0BA6-47D4-B228-0835FFFA420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0" name="Text Box 15">
          <a:extLst>
            <a:ext uri="{FF2B5EF4-FFF2-40B4-BE49-F238E27FC236}">
              <a16:creationId xmlns:a16="http://schemas.microsoft.com/office/drawing/2014/main" id="{19BA7535-D218-46D3-8D01-E5CC5ED25AD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1" name="Text Box 15">
          <a:extLst>
            <a:ext uri="{FF2B5EF4-FFF2-40B4-BE49-F238E27FC236}">
              <a16:creationId xmlns:a16="http://schemas.microsoft.com/office/drawing/2014/main" id="{93EF51C2-AA61-4762-8E54-6461192F9CA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2" name="Text Box 15">
          <a:extLst>
            <a:ext uri="{FF2B5EF4-FFF2-40B4-BE49-F238E27FC236}">
              <a16:creationId xmlns:a16="http://schemas.microsoft.com/office/drawing/2014/main" id="{8119343C-BBEA-4D7D-84F2-77A2655F04BB}"/>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3" name="Text Box 15">
          <a:extLst>
            <a:ext uri="{FF2B5EF4-FFF2-40B4-BE49-F238E27FC236}">
              <a16:creationId xmlns:a16="http://schemas.microsoft.com/office/drawing/2014/main" id="{3FCBC937-560C-443F-9BE0-7190FBEF5D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4" name="Text Box 15">
          <a:extLst>
            <a:ext uri="{FF2B5EF4-FFF2-40B4-BE49-F238E27FC236}">
              <a16:creationId xmlns:a16="http://schemas.microsoft.com/office/drawing/2014/main" id="{A5FA6500-9761-4B76-8694-E267A2AF05F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5" name="Text Box 15">
          <a:extLst>
            <a:ext uri="{FF2B5EF4-FFF2-40B4-BE49-F238E27FC236}">
              <a16:creationId xmlns:a16="http://schemas.microsoft.com/office/drawing/2014/main" id="{66A80181-CF92-4023-ABFC-FD9759A6042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6" name="Text Box 15">
          <a:extLst>
            <a:ext uri="{FF2B5EF4-FFF2-40B4-BE49-F238E27FC236}">
              <a16:creationId xmlns:a16="http://schemas.microsoft.com/office/drawing/2014/main" id="{4527DFD4-F36B-480B-AA70-EB572F4F7C0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7" name="Text Box 15">
          <a:extLst>
            <a:ext uri="{FF2B5EF4-FFF2-40B4-BE49-F238E27FC236}">
              <a16:creationId xmlns:a16="http://schemas.microsoft.com/office/drawing/2014/main" id="{C4B772BF-38E3-49D7-AF05-BF5C0AD1E50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188" name="Text Box 15">
          <a:extLst>
            <a:ext uri="{FF2B5EF4-FFF2-40B4-BE49-F238E27FC236}">
              <a16:creationId xmlns:a16="http://schemas.microsoft.com/office/drawing/2014/main" id="{8802807F-5415-4BD9-AEC1-ED5842DE5747}"/>
            </a:ext>
          </a:extLst>
        </xdr:cNvPr>
        <xdr:cNvSpPr txBox="1">
          <a:spLocks noChangeArrowheads="1"/>
        </xdr:cNvSpPr>
      </xdr:nvSpPr>
      <xdr:spPr bwMode="auto">
        <a:xfrm>
          <a:off x="4743450" y="376809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89" name="Text Box 15">
          <a:extLst>
            <a:ext uri="{FF2B5EF4-FFF2-40B4-BE49-F238E27FC236}">
              <a16:creationId xmlns:a16="http://schemas.microsoft.com/office/drawing/2014/main" id="{79D7C0EF-B078-4CD1-83F3-D91CDFBBF01D}"/>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0" name="Text Box 15">
          <a:extLst>
            <a:ext uri="{FF2B5EF4-FFF2-40B4-BE49-F238E27FC236}">
              <a16:creationId xmlns:a16="http://schemas.microsoft.com/office/drawing/2014/main" id="{58DE76ED-3211-43AC-8A6E-E629ED27E9D4}"/>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191" name="Text Box 15">
          <a:extLst>
            <a:ext uri="{FF2B5EF4-FFF2-40B4-BE49-F238E27FC236}">
              <a16:creationId xmlns:a16="http://schemas.microsoft.com/office/drawing/2014/main" id="{EA63B6F1-249E-4625-BA08-7E24228C220B}"/>
            </a:ext>
          </a:extLst>
        </xdr:cNvPr>
        <xdr:cNvSpPr txBox="1">
          <a:spLocks noChangeArrowheads="1"/>
        </xdr:cNvSpPr>
      </xdr:nvSpPr>
      <xdr:spPr bwMode="auto">
        <a:xfrm>
          <a:off x="4743450" y="37680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2" name="Text Box 15">
          <a:extLst>
            <a:ext uri="{FF2B5EF4-FFF2-40B4-BE49-F238E27FC236}">
              <a16:creationId xmlns:a16="http://schemas.microsoft.com/office/drawing/2014/main" id="{7F29F370-CB08-4C3C-AE7C-553EC3E3F90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3" name="Text Box 15">
          <a:extLst>
            <a:ext uri="{FF2B5EF4-FFF2-40B4-BE49-F238E27FC236}">
              <a16:creationId xmlns:a16="http://schemas.microsoft.com/office/drawing/2014/main" id="{1B037E82-1D9A-4294-84E1-9A1764096F71}"/>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194" name="Text Box 15">
          <a:extLst>
            <a:ext uri="{FF2B5EF4-FFF2-40B4-BE49-F238E27FC236}">
              <a16:creationId xmlns:a16="http://schemas.microsoft.com/office/drawing/2014/main" id="{D3C34CDE-B8A5-4738-8886-33015A91FD59}"/>
            </a:ext>
          </a:extLst>
        </xdr:cNvPr>
        <xdr:cNvSpPr txBox="1">
          <a:spLocks noChangeArrowheads="1"/>
        </xdr:cNvSpPr>
      </xdr:nvSpPr>
      <xdr:spPr bwMode="auto">
        <a:xfrm>
          <a:off x="4743450" y="37680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5" name="Text Box 15">
          <a:extLst>
            <a:ext uri="{FF2B5EF4-FFF2-40B4-BE49-F238E27FC236}">
              <a16:creationId xmlns:a16="http://schemas.microsoft.com/office/drawing/2014/main" id="{6C22407E-EA06-4447-BC3E-9FFEE007B7BF}"/>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6" name="Text Box 15">
          <a:extLst>
            <a:ext uri="{FF2B5EF4-FFF2-40B4-BE49-F238E27FC236}">
              <a16:creationId xmlns:a16="http://schemas.microsoft.com/office/drawing/2014/main" id="{DA092F3C-3FE6-4165-AE6C-C54A49D9DE5D}"/>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7" name="Text Box 15">
          <a:extLst>
            <a:ext uri="{FF2B5EF4-FFF2-40B4-BE49-F238E27FC236}">
              <a16:creationId xmlns:a16="http://schemas.microsoft.com/office/drawing/2014/main" id="{FAC9060D-6EE3-44D6-8F30-0FEAC4E36FB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8" name="Text Box 15">
          <a:extLst>
            <a:ext uri="{FF2B5EF4-FFF2-40B4-BE49-F238E27FC236}">
              <a16:creationId xmlns:a16="http://schemas.microsoft.com/office/drawing/2014/main" id="{EAA2BCFA-B6C8-4972-8A95-9171DCB6939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9" name="Text Box 15">
          <a:extLst>
            <a:ext uri="{FF2B5EF4-FFF2-40B4-BE49-F238E27FC236}">
              <a16:creationId xmlns:a16="http://schemas.microsoft.com/office/drawing/2014/main" id="{C6B22C78-809C-4DAB-93DA-A5E8C4533AC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0" name="Text Box 15">
          <a:extLst>
            <a:ext uri="{FF2B5EF4-FFF2-40B4-BE49-F238E27FC236}">
              <a16:creationId xmlns:a16="http://schemas.microsoft.com/office/drawing/2014/main" id="{2BDC6563-F713-42A4-AD74-A3A8BDF7E8F7}"/>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1" name="Text Box 15">
          <a:extLst>
            <a:ext uri="{FF2B5EF4-FFF2-40B4-BE49-F238E27FC236}">
              <a16:creationId xmlns:a16="http://schemas.microsoft.com/office/drawing/2014/main" id="{6ED6F149-863F-45A1-B3A2-472B18A2EE1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2" name="Text Box 15">
          <a:extLst>
            <a:ext uri="{FF2B5EF4-FFF2-40B4-BE49-F238E27FC236}">
              <a16:creationId xmlns:a16="http://schemas.microsoft.com/office/drawing/2014/main" id="{D515A5AB-58FE-4175-A715-CB8E197555A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3" name="Text Box 15">
          <a:extLst>
            <a:ext uri="{FF2B5EF4-FFF2-40B4-BE49-F238E27FC236}">
              <a16:creationId xmlns:a16="http://schemas.microsoft.com/office/drawing/2014/main" id="{746EF204-818C-4D7E-BC10-0C7737B5EB5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4" name="Text Box 15">
          <a:extLst>
            <a:ext uri="{FF2B5EF4-FFF2-40B4-BE49-F238E27FC236}">
              <a16:creationId xmlns:a16="http://schemas.microsoft.com/office/drawing/2014/main" id="{78748A12-4886-44DF-BFAF-1E5F966CFA4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5" name="Text Box 15">
          <a:extLst>
            <a:ext uri="{FF2B5EF4-FFF2-40B4-BE49-F238E27FC236}">
              <a16:creationId xmlns:a16="http://schemas.microsoft.com/office/drawing/2014/main" id="{294D52DE-4272-4D21-BEAC-125CF014C11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6" name="Text Box 15">
          <a:extLst>
            <a:ext uri="{FF2B5EF4-FFF2-40B4-BE49-F238E27FC236}">
              <a16:creationId xmlns:a16="http://schemas.microsoft.com/office/drawing/2014/main" id="{24DEB7F8-36CD-415C-A2AF-3E77214CB08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7" name="Text Box 15">
          <a:extLst>
            <a:ext uri="{FF2B5EF4-FFF2-40B4-BE49-F238E27FC236}">
              <a16:creationId xmlns:a16="http://schemas.microsoft.com/office/drawing/2014/main" id="{B1E93A88-0976-48CC-ADBE-6C16262C8553}"/>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8" name="Text Box 15">
          <a:extLst>
            <a:ext uri="{FF2B5EF4-FFF2-40B4-BE49-F238E27FC236}">
              <a16:creationId xmlns:a16="http://schemas.microsoft.com/office/drawing/2014/main" id="{C2760CBB-7DA6-4602-AD33-5F489FE5917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9" name="Text Box 15">
          <a:extLst>
            <a:ext uri="{FF2B5EF4-FFF2-40B4-BE49-F238E27FC236}">
              <a16:creationId xmlns:a16="http://schemas.microsoft.com/office/drawing/2014/main" id="{66AC5E28-9A95-4893-9C10-E0BDE3DAC18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0" name="Text Box 15">
          <a:extLst>
            <a:ext uri="{FF2B5EF4-FFF2-40B4-BE49-F238E27FC236}">
              <a16:creationId xmlns:a16="http://schemas.microsoft.com/office/drawing/2014/main" id="{B4D1F2AA-9B22-4A3A-9942-B15A89BC1706}"/>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1" name="Text Box 15">
          <a:extLst>
            <a:ext uri="{FF2B5EF4-FFF2-40B4-BE49-F238E27FC236}">
              <a16:creationId xmlns:a16="http://schemas.microsoft.com/office/drawing/2014/main" id="{0CBC6BE8-C6F6-425D-9A3B-96A95216E5EB}"/>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2" name="Text Box 15">
          <a:extLst>
            <a:ext uri="{FF2B5EF4-FFF2-40B4-BE49-F238E27FC236}">
              <a16:creationId xmlns:a16="http://schemas.microsoft.com/office/drawing/2014/main" id="{F38A00D4-23CB-4F36-8A4F-85EB99CBEAB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3" name="Text Box 15">
          <a:extLst>
            <a:ext uri="{FF2B5EF4-FFF2-40B4-BE49-F238E27FC236}">
              <a16:creationId xmlns:a16="http://schemas.microsoft.com/office/drawing/2014/main" id="{3CDC3F59-0CDD-42EC-9BEC-2C33AA55F13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4" name="Text Box 15">
          <a:extLst>
            <a:ext uri="{FF2B5EF4-FFF2-40B4-BE49-F238E27FC236}">
              <a16:creationId xmlns:a16="http://schemas.microsoft.com/office/drawing/2014/main" id="{6CD126DE-F06F-4216-9D02-CAFE3716A92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215" name="Text Box 15">
          <a:extLst>
            <a:ext uri="{FF2B5EF4-FFF2-40B4-BE49-F238E27FC236}">
              <a16:creationId xmlns:a16="http://schemas.microsoft.com/office/drawing/2014/main" id="{C0740C4E-C9E4-44FD-8D48-E9206F860E48}"/>
            </a:ext>
          </a:extLst>
        </xdr:cNvPr>
        <xdr:cNvSpPr txBox="1">
          <a:spLocks noChangeArrowheads="1"/>
        </xdr:cNvSpPr>
      </xdr:nvSpPr>
      <xdr:spPr bwMode="auto">
        <a:xfrm>
          <a:off x="4743450" y="38423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6" name="Text Box 15">
          <a:extLst>
            <a:ext uri="{FF2B5EF4-FFF2-40B4-BE49-F238E27FC236}">
              <a16:creationId xmlns:a16="http://schemas.microsoft.com/office/drawing/2014/main" id="{EA451EBD-2CAB-4701-8A81-6D6724A9CF2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17" name="Text Box 15">
          <a:extLst>
            <a:ext uri="{FF2B5EF4-FFF2-40B4-BE49-F238E27FC236}">
              <a16:creationId xmlns:a16="http://schemas.microsoft.com/office/drawing/2014/main" id="{FF8082D4-73A7-4F6C-9EEF-33348D67B34E}"/>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218" name="Text Box 15">
          <a:extLst>
            <a:ext uri="{FF2B5EF4-FFF2-40B4-BE49-F238E27FC236}">
              <a16:creationId xmlns:a16="http://schemas.microsoft.com/office/drawing/2014/main" id="{4A3981E1-EAC6-48BF-8A39-399B06C08970}"/>
            </a:ext>
          </a:extLst>
        </xdr:cNvPr>
        <xdr:cNvSpPr txBox="1">
          <a:spLocks noChangeArrowheads="1"/>
        </xdr:cNvSpPr>
      </xdr:nvSpPr>
      <xdr:spPr bwMode="auto">
        <a:xfrm>
          <a:off x="4743450" y="38423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9" name="Text Box 15">
          <a:extLst>
            <a:ext uri="{FF2B5EF4-FFF2-40B4-BE49-F238E27FC236}">
              <a16:creationId xmlns:a16="http://schemas.microsoft.com/office/drawing/2014/main" id="{C83CE2D8-6724-40D9-BD0D-694FB858CBD4}"/>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0" name="Text Box 15">
          <a:extLst>
            <a:ext uri="{FF2B5EF4-FFF2-40B4-BE49-F238E27FC236}">
              <a16:creationId xmlns:a16="http://schemas.microsoft.com/office/drawing/2014/main" id="{C2DEB062-C5B2-47FF-A612-3D4556B2911F}"/>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221" name="Text Box 15">
          <a:extLst>
            <a:ext uri="{FF2B5EF4-FFF2-40B4-BE49-F238E27FC236}">
              <a16:creationId xmlns:a16="http://schemas.microsoft.com/office/drawing/2014/main" id="{44ECD79B-528A-4577-AE74-A419DE41526C}"/>
            </a:ext>
          </a:extLst>
        </xdr:cNvPr>
        <xdr:cNvSpPr txBox="1">
          <a:spLocks noChangeArrowheads="1"/>
        </xdr:cNvSpPr>
      </xdr:nvSpPr>
      <xdr:spPr bwMode="auto">
        <a:xfrm>
          <a:off x="4743450" y="38423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2" name="Text Box 15">
          <a:extLst>
            <a:ext uri="{FF2B5EF4-FFF2-40B4-BE49-F238E27FC236}">
              <a16:creationId xmlns:a16="http://schemas.microsoft.com/office/drawing/2014/main" id="{B26CCFF3-4DC8-4175-93E1-22555C45F1F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3" name="Text Box 15">
          <a:extLst>
            <a:ext uri="{FF2B5EF4-FFF2-40B4-BE49-F238E27FC236}">
              <a16:creationId xmlns:a16="http://schemas.microsoft.com/office/drawing/2014/main" id="{165115E3-CE0F-44E1-B210-03058329FD97}"/>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4" name="Text Box 15">
          <a:extLst>
            <a:ext uri="{FF2B5EF4-FFF2-40B4-BE49-F238E27FC236}">
              <a16:creationId xmlns:a16="http://schemas.microsoft.com/office/drawing/2014/main" id="{1825DC7C-C419-4A70-A685-546C8925AE4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5" name="Text Box 15">
          <a:extLst>
            <a:ext uri="{FF2B5EF4-FFF2-40B4-BE49-F238E27FC236}">
              <a16:creationId xmlns:a16="http://schemas.microsoft.com/office/drawing/2014/main" id="{DE310FBA-3DFA-4EA4-BF4D-FD42AEB6AAE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6" name="Text Box 15">
          <a:extLst>
            <a:ext uri="{FF2B5EF4-FFF2-40B4-BE49-F238E27FC236}">
              <a16:creationId xmlns:a16="http://schemas.microsoft.com/office/drawing/2014/main" id="{A2E32EE6-C70B-49AC-9147-A501573E5DA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7" name="Text Box 15">
          <a:extLst>
            <a:ext uri="{FF2B5EF4-FFF2-40B4-BE49-F238E27FC236}">
              <a16:creationId xmlns:a16="http://schemas.microsoft.com/office/drawing/2014/main" id="{EB26EA79-014D-48AD-985B-7BEAB83D057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8" name="Text Box 15">
          <a:extLst>
            <a:ext uri="{FF2B5EF4-FFF2-40B4-BE49-F238E27FC236}">
              <a16:creationId xmlns:a16="http://schemas.microsoft.com/office/drawing/2014/main" id="{5F5F5DC7-036C-40C3-8722-6AE6D0BFAFBE}"/>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9" name="Text Box 15">
          <a:extLst>
            <a:ext uri="{FF2B5EF4-FFF2-40B4-BE49-F238E27FC236}">
              <a16:creationId xmlns:a16="http://schemas.microsoft.com/office/drawing/2014/main" id="{77BFD33C-CB4E-47A9-A4D6-F78588DC731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0" name="Text Box 15">
          <a:extLst>
            <a:ext uri="{FF2B5EF4-FFF2-40B4-BE49-F238E27FC236}">
              <a16:creationId xmlns:a16="http://schemas.microsoft.com/office/drawing/2014/main" id="{16214A96-E6D8-498E-9475-8E6D465F2438}"/>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1" name="Text Box 15">
          <a:extLst>
            <a:ext uri="{FF2B5EF4-FFF2-40B4-BE49-F238E27FC236}">
              <a16:creationId xmlns:a16="http://schemas.microsoft.com/office/drawing/2014/main" id="{D0454BCA-EA9F-4A84-BEF8-F11BE0F6523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2" name="Text Box 15">
          <a:extLst>
            <a:ext uri="{FF2B5EF4-FFF2-40B4-BE49-F238E27FC236}">
              <a16:creationId xmlns:a16="http://schemas.microsoft.com/office/drawing/2014/main" id="{992DACA3-4F5D-4E45-8775-933AC07F4999}"/>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3" name="Text Box 15">
          <a:extLst>
            <a:ext uri="{FF2B5EF4-FFF2-40B4-BE49-F238E27FC236}">
              <a16:creationId xmlns:a16="http://schemas.microsoft.com/office/drawing/2014/main" id="{22F435CF-7BAD-4D44-B5CF-71AEE72764D3}"/>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4" name="Text Box 15">
          <a:extLst>
            <a:ext uri="{FF2B5EF4-FFF2-40B4-BE49-F238E27FC236}">
              <a16:creationId xmlns:a16="http://schemas.microsoft.com/office/drawing/2014/main" id="{699C0DBB-B4E6-4923-BBC0-C89797F127E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5" name="Text Box 15">
          <a:extLst>
            <a:ext uri="{FF2B5EF4-FFF2-40B4-BE49-F238E27FC236}">
              <a16:creationId xmlns:a16="http://schemas.microsoft.com/office/drawing/2014/main" id="{A338C64C-9CF9-4C99-A08A-D956D2F5B89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6" name="Text Box 15">
          <a:extLst>
            <a:ext uri="{FF2B5EF4-FFF2-40B4-BE49-F238E27FC236}">
              <a16:creationId xmlns:a16="http://schemas.microsoft.com/office/drawing/2014/main" id="{34675B7D-7C2D-417B-A6EF-272594C7923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7" name="Text Box 15">
          <a:extLst>
            <a:ext uri="{FF2B5EF4-FFF2-40B4-BE49-F238E27FC236}">
              <a16:creationId xmlns:a16="http://schemas.microsoft.com/office/drawing/2014/main" id="{2A013291-057A-4046-BD96-6D9384F56DB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8" name="Text Box 15">
          <a:extLst>
            <a:ext uri="{FF2B5EF4-FFF2-40B4-BE49-F238E27FC236}">
              <a16:creationId xmlns:a16="http://schemas.microsoft.com/office/drawing/2014/main" id="{B6D5C954-0755-4EFB-AEC5-0B7144B0F34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9" name="Text Box 15">
          <a:extLst>
            <a:ext uri="{FF2B5EF4-FFF2-40B4-BE49-F238E27FC236}">
              <a16:creationId xmlns:a16="http://schemas.microsoft.com/office/drawing/2014/main" id="{8CC151E8-3D55-4259-B7AB-E6C39CAED91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0" name="Text Box 15">
          <a:extLst>
            <a:ext uri="{FF2B5EF4-FFF2-40B4-BE49-F238E27FC236}">
              <a16:creationId xmlns:a16="http://schemas.microsoft.com/office/drawing/2014/main" id="{E441393C-6D20-458B-9DD5-BB3D01A21AD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1" name="Text Box 15">
          <a:extLst>
            <a:ext uri="{FF2B5EF4-FFF2-40B4-BE49-F238E27FC236}">
              <a16:creationId xmlns:a16="http://schemas.microsoft.com/office/drawing/2014/main" id="{58461477-F377-422E-B5A4-0B84353B2C4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2" name="Text Box 15">
          <a:extLst>
            <a:ext uri="{FF2B5EF4-FFF2-40B4-BE49-F238E27FC236}">
              <a16:creationId xmlns:a16="http://schemas.microsoft.com/office/drawing/2014/main" id="{B3E8C18C-6B3A-4F63-AC26-C1953E487348}"/>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3" name="Text Box 15">
          <a:extLst>
            <a:ext uri="{FF2B5EF4-FFF2-40B4-BE49-F238E27FC236}">
              <a16:creationId xmlns:a16="http://schemas.microsoft.com/office/drawing/2014/main" id="{CD0F0D13-F139-4A7F-B05B-BE6128856C4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4" name="Text Box 15">
          <a:extLst>
            <a:ext uri="{FF2B5EF4-FFF2-40B4-BE49-F238E27FC236}">
              <a16:creationId xmlns:a16="http://schemas.microsoft.com/office/drawing/2014/main" id="{011BEA23-9CE6-440C-B404-3A6033E1FEDE}"/>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5" name="Text Box 15">
          <a:extLst>
            <a:ext uri="{FF2B5EF4-FFF2-40B4-BE49-F238E27FC236}">
              <a16:creationId xmlns:a16="http://schemas.microsoft.com/office/drawing/2014/main" id="{3F14C900-424C-4302-A6CF-D7EC012632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6" name="Text Box 15">
          <a:extLst>
            <a:ext uri="{FF2B5EF4-FFF2-40B4-BE49-F238E27FC236}">
              <a16:creationId xmlns:a16="http://schemas.microsoft.com/office/drawing/2014/main" id="{6BEBB51C-3F5B-4BEF-87D2-58F1FA51366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7" name="Text Box 15">
          <a:extLst>
            <a:ext uri="{FF2B5EF4-FFF2-40B4-BE49-F238E27FC236}">
              <a16:creationId xmlns:a16="http://schemas.microsoft.com/office/drawing/2014/main" id="{D39A9063-E2C2-489D-8157-34E3AA13AE8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8" name="Text Box 15">
          <a:extLst>
            <a:ext uri="{FF2B5EF4-FFF2-40B4-BE49-F238E27FC236}">
              <a16:creationId xmlns:a16="http://schemas.microsoft.com/office/drawing/2014/main" id="{FD408C65-B13D-4817-89C7-A1873475A9C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9" name="Text Box 15">
          <a:extLst>
            <a:ext uri="{FF2B5EF4-FFF2-40B4-BE49-F238E27FC236}">
              <a16:creationId xmlns:a16="http://schemas.microsoft.com/office/drawing/2014/main" id="{7408B423-C6FA-4826-9662-3782EA3D305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0" name="Text Box 15">
          <a:extLst>
            <a:ext uri="{FF2B5EF4-FFF2-40B4-BE49-F238E27FC236}">
              <a16:creationId xmlns:a16="http://schemas.microsoft.com/office/drawing/2014/main" id="{DCA90180-198F-4874-A52F-F5E068CF103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1" name="Text Box 15">
          <a:extLst>
            <a:ext uri="{FF2B5EF4-FFF2-40B4-BE49-F238E27FC236}">
              <a16:creationId xmlns:a16="http://schemas.microsoft.com/office/drawing/2014/main" id="{A1BCF472-DEAE-4200-A761-294EF98F0A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2" name="Text Box 15">
          <a:extLst>
            <a:ext uri="{FF2B5EF4-FFF2-40B4-BE49-F238E27FC236}">
              <a16:creationId xmlns:a16="http://schemas.microsoft.com/office/drawing/2014/main" id="{33A9E437-918C-4E09-9C8A-91CE93510783}"/>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3" name="Text Box 15">
          <a:extLst>
            <a:ext uri="{FF2B5EF4-FFF2-40B4-BE49-F238E27FC236}">
              <a16:creationId xmlns:a16="http://schemas.microsoft.com/office/drawing/2014/main" id="{C6EF8E80-F598-4A03-B22D-85ED1CB7C82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4" name="Text Box 15">
          <a:extLst>
            <a:ext uri="{FF2B5EF4-FFF2-40B4-BE49-F238E27FC236}">
              <a16:creationId xmlns:a16="http://schemas.microsoft.com/office/drawing/2014/main" id="{A7E44A80-B8E4-4CEF-89AC-398466FA35C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5" name="Text Box 15">
          <a:extLst>
            <a:ext uri="{FF2B5EF4-FFF2-40B4-BE49-F238E27FC236}">
              <a16:creationId xmlns:a16="http://schemas.microsoft.com/office/drawing/2014/main" id="{D06D9ED0-44CF-457A-9687-FDE104C3691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6" name="Text Box 15">
          <a:extLst>
            <a:ext uri="{FF2B5EF4-FFF2-40B4-BE49-F238E27FC236}">
              <a16:creationId xmlns:a16="http://schemas.microsoft.com/office/drawing/2014/main" id="{8303764A-D080-4E73-973D-4F5CFB554F39}"/>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7" name="Text Box 15">
          <a:extLst>
            <a:ext uri="{FF2B5EF4-FFF2-40B4-BE49-F238E27FC236}">
              <a16:creationId xmlns:a16="http://schemas.microsoft.com/office/drawing/2014/main" id="{81115247-0992-4210-A732-1130839FCD0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8" name="Text Box 15">
          <a:extLst>
            <a:ext uri="{FF2B5EF4-FFF2-40B4-BE49-F238E27FC236}">
              <a16:creationId xmlns:a16="http://schemas.microsoft.com/office/drawing/2014/main" id="{6792D939-4ED6-49B9-89C0-BEDDB2EFC86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9" name="Text Box 15">
          <a:extLst>
            <a:ext uri="{FF2B5EF4-FFF2-40B4-BE49-F238E27FC236}">
              <a16:creationId xmlns:a16="http://schemas.microsoft.com/office/drawing/2014/main" id="{02146D2E-737E-4A1B-B666-A64564B5568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0" name="Text Box 15">
          <a:extLst>
            <a:ext uri="{FF2B5EF4-FFF2-40B4-BE49-F238E27FC236}">
              <a16:creationId xmlns:a16="http://schemas.microsoft.com/office/drawing/2014/main" id="{CB875989-58DD-4BE3-A9D0-437AC189F7A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1" name="Text Box 15">
          <a:extLst>
            <a:ext uri="{FF2B5EF4-FFF2-40B4-BE49-F238E27FC236}">
              <a16:creationId xmlns:a16="http://schemas.microsoft.com/office/drawing/2014/main" id="{3EEFACED-1B7A-42A1-A394-16BEE88ED82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2" name="Text Box 15">
          <a:extLst>
            <a:ext uri="{FF2B5EF4-FFF2-40B4-BE49-F238E27FC236}">
              <a16:creationId xmlns:a16="http://schemas.microsoft.com/office/drawing/2014/main" id="{93D6BD13-AC73-43DA-928F-EB202BDC4B3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3" name="Text Box 15">
          <a:extLst>
            <a:ext uri="{FF2B5EF4-FFF2-40B4-BE49-F238E27FC236}">
              <a16:creationId xmlns:a16="http://schemas.microsoft.com/office/drawing/2014/main" id="{D563E00F-9658-40FC-A90B-F2DFA9FEA6D3}"/>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4" name="Text Box 15">
          <a:extLst>
            <a:ext uri="{FF2B5EF4-FFF2-40B4-BE49-F238E27FC236}">
              <a16:creationId xmlns:a16="http://schemas.microsoft.com/office/drawing/2014/main" id="{85AD58F0-CA88-43C8-8130-9F4569CDF3D6}"/>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5" name="Text Box 15">
          <a:extLst>
            <a:ext uri="{FF2B5EF4-FFF2-40B4-BE49-F238E27FC236}">
              <a16:creationId xmlns:a16="http://schemas.microsoft.com/office/drawing/2014/main" id="{437E0210-9E6D-4384-A8DA-3DC3446ACFAB}"/>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6" name="Text Box 15">
          <a:extLst>
            <a:ext uri="{FF2B5EF4-FFF2-40B4-BE49-F238E27FC236}">
              <a16:creationId xmlns:a16="http://schemas.microsoft.com/office/drawing/2014/main" id="{EDB0ABBD-276B-4FEE-B881-B5E9B497854C}"/>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7" name="Text Box 15">
          <a:extLst>
            <a:ext uri="{FF2B5EF4-FFF2-40B4-BE49-F238E27FC236}">
              <a16:creationId xmlns:a16="http://schemas.microsoft.com/office/drawing/2014/main" id="{6044D56C-6152-473E-9DC5-7F7999EE4F1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8" name="Text Box 15">
          <a:extLst>
            <a:ext uri="{FF2B5EF4-FFF2-40B4-BE49-F238E27FC236}">
              <a16:creationId xmlns:a16="http://schemas.microsoft.com/office/drawing/2014/main" id="{23F61B06-0BEA-4A1C-899F-CDAC47CA7D9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269" name="Text Box 15">
          <a:extLst>
            <a:ext uri="{FF2B5EF4-FFF2-40B4-BE49-F238E27FC236}">
              <a16:creationId xmlns:a16="http://schemas.microsoft.com/office/drawing/2014/main" id="{C6C8F02E-17DA-45B6-99BF-B004C75A1693}"/>
            </a:ext>
          </a:extLst>
        </xdr:cNvPr>
        <xdr:cNvSpPr txBox="1">
          <a:spLocks noChangeArrowheads="1"/>
        </xdr:cNvSpPr>
      </xdr:nvSpPr>
      <xdr:spPr bwMode="auto">
        <a:xfrm>
          <a:off x="4743450" y="39909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0" name="Text Box 15">
          <a:extLst>
            <a:ext uri="{FF2B5EF4-FFF2-40B4-BE49-F238E27FC236}">
              <a16:creationId xmlns:a16="http://schemas.microsoft.com/office/drawing/2014/main" id="{282C70FE-4463-4BD1-89E0-CF2FD991363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71" name="Text Box 15">
          <a:extLst>
            <a:ext uri="{FF2B5EF4-FFF2-40B4-BE49-F238E27FC236}">
              <a16:creationId xmlns:a16="http://schemas.microsoft.com/office/drawing/2014/main" id="{9F427C3A-62CB-4B1C-BCED-A00F5F10331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2" name="Text Box 15">
          <a:extLst>
            <a:ext uri="{FF2B5EF4-FFF2-40B4-BE49-F238E27FC236}">
              <a16:creationId xmlns:a16="http://schemas.microsoft.com/office/drawing/2014/main" id="{7A8BA312-6317-4EB9-AC6B-F6671822566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3" name="Text Box 15">
          <a:extLst>
            <a:ext uri="{FF2B5EF4-FFF2-40B4-BE49-F238E27FC236}">
              <a16:creationId xmlns:a16="http://schemas.microsoft.com/office/drawing/2014/main" id="{A2FF2BA0-4326-4495-BA99-6B509DEA7B78}"/>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4" name="Text Box 15">
          <a:extLst>
            <a:ext uri="{FF2B5EF4-FFF2-40B4-BE49-F238E27FC236}">
              <a16:creationId xmlns:a16="http://schemas.microsoft.com/office/drawing/2014/main" id="{1ACE880A-F60C-45EA-A99B-481B8855ABF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5" name="Text Box 15">
          <a:extLst>
            <a:ext uri="{FF2B5EF4-FFF2-40B4-BE49-F238E27FC236}">
              <a16:creationId xmlns:a16="http://schemas.microsoft.com/office/drawing/2014/main" id="{129FD50C-6C6A-4F10-8704-C90843F660E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6" name="Text Box 15">
          <a:extLst>
            <a:ext uri="{FF2B5EF4-FFF2-40B4-BE49-F238E27FC236}">
              <a16:creationId xmlns:a16="http://schemas.microsoft.com/office/drawing/2014/main" id="{E3451108-A2A3-4B2F-AEA9-2C5C5E3BE23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7" name="Text Box 15">
          <a:extLst>
            <a:ext uri="{FF2B5EF4-FFF2-40B4-BE49-F238E27FC236}">
              <a16:creationId xmlns:a16="http://schemas.microsoft.com/office/drawing/2014/main" id="{BE1B3170-EE84-4CE3-BAB1-F62DD2026DE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8" name="Text Box 15">
          <a:extLst>
            <a:ext uri="{FF2B5EF4-FFF2-40B4-BE49-F238E27FC236}">
              <a16:creationId xmlns:a16="http://schemas.microsoft.com/office/drawing/2014/main" id="{FDAC3EEC-7B05-493F-BDA1-3CD6A3C2C0D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9" name="Text Box 15">
          <a:extLst>
            <a:ext uri="{FF2B5EF4-FFF2-40B4-BE49-F238E27FC236}">
              <a16:creationId xmlns:a16="http://schemas.microsoft.com/office/drawing/2014/main" id="{D7337E69-A142-48F8-B77E-052106250A6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0" name="Text Box 15">
          <a:extLst>
            <a:ext uri="{FF2B5EF4-FFF2-40B4-BE49-F238E27FC236}">
              <a16:creationId xmlns:a16="http://schemas.microsoft.com/office/drawing/2014/main" id="{A1AE25ED-AF4E-4EA0-8F5B-48CCA4BEF08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1" name="Text Box 15">
          <a:extLst>
            <a:ext uri="{FF2B5EF4-FFF2-40B4-BE49-F238E27FC236}">
              <a16:creationId xmlns:a16="http://schemas.microsoft.com/office/drawing/2014/main" id="{07949581-E6E7-4A95-8545-817D96342E94}"/>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2" name="Text Box 15">
          <a:extLst>
            <a:ext uri="{FF2B5EF4-FFF2-40B4-BE49-F238E27FC236}">
              <a16:creationId xmlns:a16="http://schemas.microsoft.com/office/drawing/2014/main" id="{B172A8FF-4B38-4F14-B27E-064369B40BB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3" name="Text Box 15">
          <a:extLst>
            <a:ext uri="{FF2B5EF4-FFF2-40B4-BE49-F238E27FC236}">
              <a16:creationId xmlns:a16="http://schemas.microsoft.com/office/drawing/2014/main" id="{37EF200E-C77E-4452-B81F-C5B64CA9BB1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4" name="Text Box 15">
          <a:extLst>
            <a:ext uri="{FF2B5EF4-FFF2-40B4-BE49-F238E27FC236}">
              <a16:creationId xmlns:a16="http://schemas.microsoft.com/office/drawing/2014/main" id="{1D78CA83-5681-4824-A335-3E30C704C3F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5" name="Text Box 15">
          <a:extLst>
            <a:ext uri="{FF2B5EF4-FFF2-40B4-BE49-F238E27FC236}">
              <a16:creationId xmlns:a16="http://schemas.microsoft.com/office/drawing/2014/main" id="{BD2DDD65-6AEC-4EE2-82A4-F3B598ADCB0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6" name="Text Box 15">
          <a:extLst>
            <a:ext uri="{FF2B5EF4-FFF2-40B4-BE49-F238E27FC236}">
              <a16:creationId xmlns:a16="http://schemas.microsoft.com/office/drawing/2014/main" id="{AEE67D1F-9D0E-4FD2-A641-2EBBB55E329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7" name="Text Box 15">
          <a:extLst>
            <a:ext uri="{FF2B5EF4-FFF2-40B4-BE49-F238E27FC236}">
              <a16:creationId xmlns:a16="http://schemas.microsoft.com/office/drawing/2014/main" id="{E427A323-F087-4FE4-821E-6B5F1748D99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8" name="Text Box 15">
          <a:extLst>
            <a:ext uri="{FF2B5EF4-FFF2-40B4-BE49-F238E27FC236}">
              <a16:creationId xmlns:a16="http://schemas.microsoft.com/office/drawing/2014/main" id="{1ED02707-0BDE-4B31-A93D-59D7D891811C}"/>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9" name="Text Box 15">
          <a:extLst>
            <a:ext uri="{FF2B5EF4-FFF2-40B4-BE49-F238E27FC236}">
              <a16:creationId xmlns:a16="http://schemas.microsoft.com/office/drawing/2014/main" id="{7A703894-F18D-425A-A085-4C4233CFAB3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0" name="Text Box 15">
          <a:extLst>
            <a:ext uri="{FF2B5EF4-FFF2-40B4-BE49-F238E27FC236}">
              <a16:creationId xmlns:a16="http://schemas.microsoft.com/office/drawing/2014/main" id="{F26D1C35-35F7-4175-8736-C30B464093B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1" name="Text Box 15">
          <a:extLst>
            <a:ext uri="{FF2B5EF4-FFF2-40B4-BE49-F238E27FC236}">
              <a16:creationId xmlns:a16="http://schemas.microsoft.com/office/drawing/2014/main" id="{D24D19AA-129D-4DEA-8BD2-E670C82724E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2" name="Text Box 15">
          <a:extLst>
            <a:ext uri="{FF2B5EF4-FFF2-40B4-BE49-F238E27FC236}">
              <a16:creationId xmlns:a16="http://schemas.microsoft.com/office/drawing/2014/main" id="{3CB2EF78-7B2F-44AB-AFC8-66FB701C756D}"/>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3" name="Text Box 15">
          <a:extLst>
            <a:ext uri="{FF2B5EF4-FFF2-40B4-BE49-F238E27FC236}">
              <a16:creationId xmlns:a16="http://schemas.microsoft.com/office/drawing/2014/main" id="{BD4DC0D4-DBBF-4730-8032-44698ADFD43A}"/>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4" name="Text Box 15">
          <a:extLst>
            <a:ext uri="{FF2B5EF4-FFF2-40B4-BE49-F238E27FC236}">
              <a16:creationId xmlns:a16="http://schemas.microsoft.com/office/drawing/2014/main" id="{BF2ADBC8-78B5-446A-AB64-6F6C0F60D21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5" name="Text Box 15">
          <a:extLst>
            <a:ext uri="{FF2B5EF4-FFF2-40B4-BE49-F238E27FC236}">
              <a16:creationId xmlns:a16="http://schemas.microsoft.com/office/drawing/2014/main" id="{5E687FC3-9ADC-4BF9-9A3E-2E0D58D31FF2}"/>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6" name="Text Box 15">
          <a:extLst>
            <a:ext uri="{FF2B5EF4-FFF2-40B4-BE49-F238E27FC236}">
              <a16:creationId xmlns:a16="http://schemas.microsoft.com/office/drawing/2014/main" id="{EDA09B7C-5135-490D-9319-C8C22F216B8F}"/>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7" name="Text Box 15">
          <a:extLst>
            <a:ext uri="{FF2B5EF4-FFF2-40B4-BE49-F238E27FC236}">
              <a16:creationId xmlns:a16="http://schemas.microsoft.com/office/drawing/2014/main" id="{71AE3CE1-F21E-409A-B3A3-42E9B92B90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8" name="Text Box 15">
          <a:extLst>
            <a:ext uri="{FF2B5EF4-FFF2-40B4-BE49-F238E27FC236}">
              <a16:creationId xmlns:a16="http://schemas.microsoft.com/office/drawing/2014/main" id="{01C15494-2D8F-4E79-BD77-9FB84D2EC964}"/>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299" name="Text Box 15">
          <a:extLst>
            <a:ext uri="{FF2B5EF4-FFF2-40B4-BE49-F238E27FC236}">
              <a16:creationId xmlns:a16="http://schemas.microsoft.com/office/drawing/2014/main" id="{7A45F1BA-3F60-424C-BEDB-EA504338BA41}"/>
            </a:ext>
          </a:extLst>
        </xdr:cNvPr>
        <xdr:cNvSpPr txBox="1">
          <a:spLocks noChangeArrowheads="1"/>
        </xdr:cNvSpPr>
      </xdr:nvSpPr>
      <xdr:spPr bwMode="auto">
        <a:xfrm>
          <a:off x="4743450" y="40652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0" name="Text Box 15">
          <a:extLst>
            <a:ext uri="{FF2B5EF4-FFF2-40B4-BE49-F238E27FC236}">
              <a16:creationId xmlns:a16="http://schemas.microsoft.com/office/drawing/2014/main" id="{87F7BC2E-F2F7-4BB0-8D9E-9B9555F05A5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01" name="Text Box 15">
          <a:extLst>
            <a:ext uri="{FF2B5EF4-FFF2-40B4-BE49-F238E27FC236}">
              <a16:creationId xmlns:a16="http://schemas.microsoft.com/office/drawing/2014/main" id="{AC948C99-7892-43D3-A7CC-BDE4CDCDFD1D}"/>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2" name="Text Box 15">
          <a:extLst>
            <a:ext uri="{FF2B5EF4-FFF2-40B4-BE49-F238E27FC236}">
              <a16:creationId xmlns:a16="http://schemas.microsoft.com/office/drawing/2014/main" id="{7F8662AB-6C13-4772-BE5E-B9EA338FAF0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3" name="Text Box 15">
          <a:extLst>
            <a:ext uri="{FF2B5EF4-FFF2-40B4-BE49-F238E27FC236}">
              <a16:creationId xmlns:a16="http://schemas.microsoft.com/office/drawing/2014/main" id="{408864CE-C952-411E-A4DE-019569F9056B}"/>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4" name="Text Box 15">
          <a:extLst>
            <a:ext uri="{FF2B5EF4-FFF2-40B4-BE49-F238E27FC236}">
              <a16:creationId xmlns:a16="http://schemas.microsoft.com/office/drawing/2014/main" id="{C9758C6D-5B5C-42D9-9DCC-EBA7EDC2AB2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5" name="Text Box 15">
          <a:extLst>
            <a:ext uri="{FF2B5EF4-FFF2-40B4-BE49-F238E27FC236}">
              <a16:creationId xmlns:a16="http://schemas.microsoft.com/office/drawing/2014/main" id="{E26810AA-B5AC-4007-99B3-1205A0ECF59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6" name="Text Box 15">
          <a:extLst>
            <a:ext uri="{FF2B5EF4-FFF2-40B4-BE49-F238E27FC236}">
              <a16:creationId xmlns:a16="http://schemas.microsoft.com/office/drawing/2014/main" id="{F35D50AD-B403-4EF2-B7D4-FBD129947C6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7" name="Text Box 15">
          <a:extLst>
            <a:ext uri="{FF2B5EF4-FFF2-40B4-BE49-F238E27FC236}">
              <a16:creationId xmlns:a16="http://schemas.microsoft.com/office/drawing/2014/main" id="{E10A5ECC-1D06-4794-AC86-6070D37C4A1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8" name="Text Box 15">
          <a:extLst>
            <a:ext uri="{FF2B5EF4-FFF2-40B4-BE49-F238E27FC236}">
              <a16:creationId xmlns:a16="http://schemas.microsoft.com/office/drawing/2014/main" id="{F8D4F8DA-AA94-43E2-BE92-2E1B4711327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9" name="Text Box 15">
          <a:extLst>
            <a:ext uri="{FF2B5EF4-FFF2-40B4-BE49-F238E27FC236}">
              <a16:creationId xmlns:a16="http://schemas.microsoft.com/office/drawing/2014/main" id="{1D42C488-8165-4082-A9B8-490C1B863F5A}"/>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0" name="Text Box 15">
          <a:extLst>
            <a:ext uri="{FF2B5EF4-FFF2-40B4-BE49-F238E27FC236}">
              <a16:creationId xmlns:a16="http://schemas.microsoft.com/office/drawing/2014/main" id="{26E87BA6-064C-4AB1-99E9-9FE8877016A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1" name="Text Box 15">
          <a:extLst>
            <a:ext uri="{FF2B5EF4-FFF2-40B4-BE49-F238E27FC236}">
              <a16:creationId xmlns:a16="http://schemas.microsoft.com/office/drawing/2014/main" id="{343477CB-7B34-4AA3-8B0C-2F8CB913756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2" name="Text Box 15">
          <a:extLst>
            <a:ext uri="{FF2B5EF4-FFF2-40B4-BE49-F238E27FC236}">
              <a16:creationId xmlns:a16="http://schemas.microsoft.com/office/drawing/2014/main" id="{1FA7DEFF-88AB-4FCC-BC05-2CA2AA9EB44F}"/>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3" name="Text Box 15">
          <a:extLst>
            <a:ext uri="{FF2B5EF4-FFF2-40B4-BE49-F238E27FC236}">
              <a16:creationId xmlns:a16="http://schemas.microsoft.com/office/drawing/2014/main" id="{CC5FE3D0-92B5-4BEB-AA17-2593431A6E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4" name="Text Box 15">
          <a:extLst>
            <a:ext uri="{FF2B5EF4-FFF2-40B4-BE49-F238E27FC236}">
              <a16:creationId xmlns:a16="http://schemas.microsoft.com/office/drawing/2014/main" id="{A156405F-6CC7-46A1-84AB-7089CD094C9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5" name="Text Box 15">
          <a:extLst>
            <a:ext uri="{FF2B5EF4-FFF2-40B4-BE49-F238E27FC236}">
              <a16:creationId xmlns:a16="http://schemas.microsoft.com/office/drawing/2014/main" id="{22FBCF8A-8688-413A-97E3-51E930FF053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6" name="Text Box 15">
          <a:extLst>
            <a:ext uri="{FF2B5EF4-FFF2-40B4-BE49-F238E27FC236}">
              <a16:creationId xmlns:a16="http://schemas.microsoft.com/office/drawing/2014/main" id="{853DBC5B-F021-4338-9230-08DE163465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7" name="Text Box 15">
          <a:extLst>
            <a:ext uri="{FF2B5EF4-FFF2-40B4-BE49-F238E27FC236}">
              <a16:creationId xmlns:a16="http://schemas.microsoft.com/office/drawing/2014/main" id="{2B9DA289-5569-4C27-9CFA-432EE578CC06}"/>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8" name="Text Box 15">
          <a:extLst>
            <a:ext uri="{FF2B5EF4-FFF2-40B4-BE49-F238E27FC236}">
              <a16:creationId xmlns:a16="http://schemas.microsoft.com/office/drawing/2014/main" id="{9F252EF4-7046-4941-9DA5-E24B631CE23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9" name="Text Box 15">
          <a:extLst>
            <a:ext uri="{FF2B5EF4-FFF2-40B4-BE49-F238E27FC236}">
              <a16:creationId xmlns:a16="http://schemas.microsoft.com/office/drawing/2014/main" id="{3FA0E4C7-B03F-4796-9689-4D88D1EB91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0" name="Text Box 15">
          <a:extLst>
            <a:ext uri="{FF2B5EF4-FFF2-40B4-BE49-F238E27FC236}">
              <a16:creationId xmlns:a16="http://schemas.microsoft.com/office/drawing/2014/main" id="{72227F9A-15F1-40B9-B51B-2CDB354496F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1" name="Text Box 15">
          <a:extLst>
            <a:ext uri="{FF2B5EF4-FFF2-40B4-BE49-F238E27FC236}">
              <a16:creationId xmlns:a16="http://schemas.microsoft.com/office/drawing/2014/main" id="{A6100C2B-5AFE-4934-9924-39B78D28F15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2" name="Text Box 15">
          <a:extLst>
            <a:ext uri="{FF2B5EF4-FFF2-40B4-BE49-F238E27FC236}">
              <a16:creationId xmlns:a16="http://schemas.microsoft.com/office/drawing/2014/main" id="{C94FB8EA-6B1D-4EE9-9969-31E0A1AE50B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3" name="Text Box 15">
          <a:extLst>
            <a:ext uri="{FF2B5EF4-FFF2-40B4-BE49-F238E27FC236}">
              <a16:creationId xmlns:a16="http://schemas.microsoft.com/office/drawing/2014/main" id="{B4EC4D33-2A88-4B00-864F-9F79D4F9CDF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4" name="Text Box 15">
          <a:extLst>
            <a:ext uri="{FF2B5EF4-FFF2-40B4-BE49-F238E27FC236}">
              <a16:creationId xmlns:a16="http://schemas.microsoft.com/office/drawing/2014/main" id="{7469EDA2-BEB7-4301-A898-FB36BB69E77A}"/>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5" name="Text Box 15">
          <a:extLst>
            <a:ext uri="{FF2B5EF4-FFF2-40B4-BE49-F238E27FC236}">
              <a16:creationId xmlns:a16="http://schemas.microsoft.com/office/drawing/2014/main" id="{8D8A9E81-00CD-4F80-835B-37FCF8ECB27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6" name="Text Box 15">
          <a:extLst>
            <a:ext uri="{FF2B5EF4-FFF2-40B4-BE49-F238E27FC236}">
              <a16:creationId xmlns:a16="http://schemas.microsoft.com/office/drawing/2014/main" id="{7FA31B6A-E8EA-4C9D-9162-67582526B3B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7" name="Text Box 15">
          <a:extLst>
            <a:ext uri="{FF2B5EF4-FFF2-40B4-BE49-F238E27FC236}">
              <a16:creationId xmlns:a16="http://schemas.microsoft.com/office/drawing/2014/main" id="{9E2D1A83-DCE1-46CA-B812-5A61312D216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8" name="Text Box 15">
          <a:extLst>
            <a:ext uri="{FF2B5EF4-FFF2-40B4-BE49-F238E27FC236}">
              <a16:creationId xmlns:a16="http://schemas.microsoft.com/office/drawing/2014/main" id="{B2F5EE78-504E-44CB-964A-0EABBB3193F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9" name="Text Box 15">
          <a:extLst>
            <a:ext uri="{FF2B5EF4-FFF2-40B4-BE49-F238E27FC236}">
              <a16:creationId xmlns:a16="http://schemas.microsoft.com/office/drawing/2014/main" id="{B338147B-77EE-4B29-939F-880C05A6CEA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0" name="Text Box 15">
          <a:extLst>
            <a:ext uri="{FF2B5EF4-FFF2-40B4-BE49-F238E27FC236}">
              <a16:creationId xmlns:a16="http://schemas.microsoft.com/office/drawing/2014/main" id="{3F81F72B-D5BE-4487-BD0F-6CBF2C50CE6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1" name="Text Box 15">
          <a:extLst>
            <a:ext uri="{FF2B5EF4-FFF2-40B4-BE49-F238E27FC236}">
              <a16:creationId xmlns:a16="http://schemas.microsoft.com/office/drawing/2014/main" id="{B8BA653E-FCC7-4F17-B097-40C3EBB89A0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2" name="Text Box 15">
          <a:extLst>
            <a:ext uri="{FF2B5EF4-FFF2-40B4-BE49-F238E27FC236}">
              <a16:creationId xmlns:a16="http://schemas.microsoft.com/office/drawing/2014/main" id="{119A5AC8-D623-44A6-A84D-E3615919183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3" name="Text Box 15">
          <a:extLst>
            <a:ext uri="{FF2B5EF4-FFF2-40B4-BE49-F238E27FC236}">
              <a16:creationId xmlns:a16="http://schemas.microsoft.com/office/drawing/2014/main" id="{14F2A64A-1D52-4B4F-91AE-CDFD81C0A99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4" name="Text Box 15">
          <a:extLst>
            <a:ext uri="{FF2B5EF4-FFF2-40B4-BE49-F238E27FC236}">
              <a16:creationId xmlns:a16="http://schemas.microsoft.com/office/drawing/2014/main" id="{25CCDB25-C126-4E03-8773-62F915D85BA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5" name="Text Box 15">
          <a:extLst>
            <a:ext uri="{FF2B5EF4-FFF2-40B4-BE49-F238E27FC236}">
              <a16:creationId xmlns:a16="http://schemas.microsoft.com/office/drawing/2014/main" id="{A0798F6E-6E97-4684-AC24-4C3FA7439E3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6" name="Text Box 15">
          <a:extLst>
            <a:ext uri="{FF2B5EF4-FFF2-40B4-BE49-F238E27FC236}">
              <a16:creationId xmlns:a16="http://schemas.microsoft.com/office/drawing/2014/main" id="{46E50ED1-CF1F-45F6-A8BD-4B90DC26E79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7" name="Text Box 15">
          <a:extLst>
            <a:ext uri="{FF2B5EF4-FFF2-40B4-BE49-F238E27FC236}">
              <a16:creationId xmlns:a16="http://schemas.microsoft.com/office/drawing/2014/main" id="{DD2F6812-88D0-4B1C-B6A2-9D7D2793DB4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8" name="Text Box 15">
          <a:extLst>
            <a:ext uri="{FF2B5EF4-FFF2-40B4-BE49-F238E27FC236}">
              <a16:creationId xmlns:a16="http://schemas.microsoft.com/office/drawing/2014/main" id="{3866166A-89B2-489D-96AD-D57A31BB65D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9" name="Text Box 15">
          <a:extLst>
            <a:ext uri="{FF2B5EF4-FFF2-40B4-BE49-F238E27FC236}">
              <a16:creationId xmlns:a16="http://schemas.microsoft.com/office/drawing/2014/main" id="{05D65C52-62FE-4082-8495-8802B330E3D8}"/>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0" name="Text Box 15">
          <a:extLst>
            <a:ext uri="{FF2B5EF4-FFF2-40B4-BE49-F238E27FC236}">
              <a16:creationId xmlns:a16="http://schemas.microsoft.com/office/drawing/2014/main" id="{8F73A2D0-94AD-487C-89CB-8C6ACBBE4F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1" name="Text Box 15">
          <a:extLst>
            <a:ext uri="{FF2B5EF4-FFF2-40B4-BE49-F238E27FC236}">
              <a16:creationId xmlns:a16="http://schemas.microsoft.com/office/drawing/2014/main" id="{16159DF1-1B0C-4C15-9E00-D75DB4EB33A5}"/>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2" name="Text Box 15">
          <a:extLst>
            <a:ext uri="{FF2B5EF4-FFF2-40B4-BE49-F238E27FC236}">
              <a16:creationId xmlns:a16="http://schemas.microsoft.com/office/drawing/2014/main" id="{65CA0A8F-B1BF-4ACB-AC1F-D54AEBBB3461}"/>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3" name="Text Box 15">
          <a:extLst>
            <a:ext uri="{FF2B5EF4-FFF2-40B4-BE49-F238E27FC236}">
              <a16:creationId xmlns:a16="http://schemas.microsoft.com/office/drawing/2014/main" id="{834B7F66-6EB4-4050-A3C9-81C7701EB983}"/>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4" name="Text Box 15">
          <a:extLst>
            <a:ext uri="{FF2B5EF4-FFF2-40B4-BE49-F238E27FC236}">
              <a16:creationId xmlns:a16="http://schemas.microsoft.com/office/drawing/2014/main" id="{E3A56368-704B-402E-958F-514B39454106}"/>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5" name="Text Box 15">
          <a:extLst>
            <a:ext uri="{FF2B5EF4-FFF2-40B4-BE49-F238E27FC236}">
              <a16:creationId xmlns:a16="http://schemas.microsoft.com/office/drawing/2014/main" id="{3BDE0D41-74C3-4654-8219-E67D3F04B4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6" name="Text Box 15">
          <a:extLst>
            <a:ext uri="{FF2B5EF4-FFF2-40B4-BE49-F238E27FC236}">
              <a16:creationId xmlns:a16="http://schemas.microsoft.com/office/drawing/2014/main" id="{81FC1301-B675-4960-B390-A6CD2A4C4CF9}"/>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347" name="Text Box 15">
          <a:extLst>
            <a:ext uri="{FF2B5EF4-FFF2-40B4-BE49-F238E27FC236}">
              <a16:creationId xmlns:a16="http://schemas.microsoft.com/office/drawing/2014/main" id="{8FA45FEB-2006-4198-82D6-BFC72F0CBAB3}"/>
            </a:ext>
          </a:extLst>
        </xdr:cNvPr>
        <xdr:cNvSpPr txBox="1">
          <a:spLocks noChangeArrowheads="1"/>
        </xdr:cNvSpPr>
      </xdr:nvSpPr>
      <xdr:spPr bwMode="auto">
        <a:xfrm>
          <a:off x="4743450" y="42138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48" name="Text Box 15">
          <a:extLst>
            <a:ext uri="{FF2B5EF4-FFF2-40B4-BE49-F238E27FC236}">
              <a16:creationId xmlns:a16="http://schemas.microsoft.com/office/drawing/2014/main" id="{D471B22C-B969-47A7-B0B7-E3A03E1A1F8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49" name="Text Box 15">
          <a:extLst>
            <a:ext uri="{FF2B5EF4-FFF2-40B4-BE49-F238E27FC236}">
              <a16:creationId xmlns:a16="http://schemas.microsoft.com/office/drawing/2014/main" id="{51E37768-D3CB-4781-8253-442B5BFBCD1B}"/>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350" name="Text Box 15">
          <a:extLst>
            <a:ext uri="{FF2B5EF4-FFF2-40B4-BE49-F238E27FC236}">
              <a16:creationId xmlns:a16="http://schemas.microsoft.com/office/drawing/2014/main" id="{497E5D41-BF2D-4EB4-A892-B800792A45B7}"/>
            </a:ext>
          </a:extLst>
        </xdr:cNvPr>
        <xdr:cNvSpPr txBox="1">
          <a:spLocks noChangeArrowheads="1"/>
        </xdr:cNvSpPr>
      </xdr:nvSpPr>
      <xdr:spPr bwMode="auto">
        <a:xfrm>
          <a:off x="4743450" y="42138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1" name="Text Box 15">
          <a:extLst>
            <a:ext uri="{FF2B5EF4-FFF2-40B4-BE49-F238E27FC236}">
              <a16:creationId xmlns:a16="http://schemas.microsoft.com/office/drawing/2014/main" id="{9A2D6F9A-906B-4758-8DFF-6F2B5F05F81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52" name="Text Box 15">
          <a:extLst>
            <a:ext uri="{FF2B5EF4-FFF2-40B4-BE49-F238E27FC236}">
              <a16:creationId xmlns:a16="http://schemas.microsoft.com/office/drawing/2014/main" id="{64828165-9D13-464D-BEA8-CAF8B29B09EC}"/>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3" name="Text Box 15">
          <a:extLst>
            <a:ext uri="{FF2B5EF4-FFF2-40B4-BE49-F238E27FC236}">
              <a16:creationId xmlns:a16="http://schemas.microsoft.com/office/drawing/2014/main" id="{97254BEC-4253-46FE-8A7A-76A1ACDAE75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4" name="Text Box 15">
          <a:extLst>
            <a:ext uri="{FF2B5EF4-FFF2-40B4-BE49-F238E27FC236}">
              <a16:creationId xmlns:a16="http://schemas.microsoft.com/office/drawing/2014/main" id="{03BC5CA8-48E4-453E-8867-15C32E1B2DD7}"/>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5" name="Text Box 15">
          <a:extLst>
            <a:ext uri="{FF2B5EF4-FFF2-40B4-BE49-F238E27FC236}">
              <a16:creationId xmlns:a16="http://schemas.microsoft.com/office/drawing/2014/main" id="{8BEB150F-AFEF-429C-9A90-A2A6602B929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6" name="Text Box 15">
          <a:extLst>
            <a:ext uri="{FF2B5EF4-FFF2-40B4-BE49-F238E27FC236}">
              <a16:creationId xmlns:a16="http://schemas.microsoft.com/office/drawing/2014/main" id="{002E7011-BD59-4EB5-B109-F45616A9451F}"/>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7" name="Text Box 15">
          <a:extLst>
            <a:ext uri="{FF2B5EF4-FFF2-40B4-BE49-F238E27FC236}">
              <a16:creationId xmlns:a16="http://schemas.microsoft.com/office/drawing/2014/main" id="{1AA0621D-6C05-4DCB-B200-057560B1072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8" name="Text Box 15">
          <a:extLst>
            <a:ext uri="{FF2B5EF4-FFF2-40B4-BE49-F238E27FC236}">
              <a16:creationId xmlns:a16="http://schemas.microsoft.com/office/drawing/2014/main" id="{F2B3E7AA-8EC0-48A7-8D47-504872D10BD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9" name="Text Box 15">
          <a:extLst>
            <a:ext uri="{FF2B5EF4-FFF2-40B4-BE49-F238E27FC236}">
              <a16:creationId xmlns:a16="http://schemas.microsoft.com/office/drawing/2014/main" id="{0B620913-A4E2-4DA1-A651-F14FCA41CF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0" name="Text Box 15">
          <a:extLst>
            <a:ext uri="{FF2B5EF4-FFF2-40B4-BE49-F238E27FC236}">
              <a16:creationId xmlns:a16="http://schemas.microsoft.com/office/drawing/2014/main" id="{A144DE0C-2443-4012-915D-EE0AB6320D2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1" name="Text Box 15">
          <a:extLst>
            <a:ext uri="{FF2B5EF4-FFF2-40B4-BE49-F238E27FC236}">
              <a16:creationId xmlns:a16="http://schemas.microsoft.com/office/drawing/2014/main" id="{2599F33B-85E3-4BD5-A32C-2B00C40A2D6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2" name="Text Box 15">
          <a:extLst>
            <a:ext uri="{FF2B5EF4-FFF2-40B4-BE49-F238E27FC236}">
              <a16:creationId xmlns:a16="http://schemas.microsoft.com/office/drawing/2014/main" id="{55E628FA-2BB1-45ED-A61B-A45DC511BA39}"/>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3" name="Text Box 15">
          <a:extLst>
            <a:ext uri="{FF2B5EF4-FFF2-40B4-BE49-F238E27FC236}">
              <a16:creationId xmlns:a16="http://schemas.microsoft.com/office/drawing/2014/main" id="{331C487F-396B-4D41-B98D-1F93DB7EE00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4" name="Text Box 15">
          <a:extLst>
            <a:ext uri="{FF2B5EF4-FFF2-40B4-BE49-F238E27FC236}">
              <a16:creationId xmlns:a16="http://schemas.microsoft.com/office/drawing/2014/main" id="{81FA138F-EC07-43CA-818E-737ECA688BD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5" name="Text Box 15">
          <a:extLst>
            <a:ext uri="{FF2B5EF4-FFF2-40B4-BE49-F238E27FC236}">
              <a16:creationId xmlns:a16="http://schemas.microsoft.com/office/drawing/2014/main" id="{A43F04A0-97BA-4BA1-A947-9BF945F39C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6" name="Text Box 15">
          <a:extLst>
            <a:ext uri="{FF2B5EF4-FFF2-40B4-BE49-F238E27FC236}">
              <a16:creationId xmlns:a16="http://schemas.microsoft.com/office/drawing/2014/main" id="{4F5DE194-37F3-4651-B44B-DD13CE710B9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7" name="Text Box 15">
          <a:extLst>
            <a:ext uri="{FF2B5EF4-FFF2-40B4-BE49-F238E27FC236}">
              <a16:creationId xmlns:a16="http://schemas.microsoft.com/office/drawing/2014/main" id="{19866539-9B0B-4086-8A13-37295BEE6C2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8" name="Text Box 15">
          <a:extLst>
            <a:ext uri="{FF2B5EF4-FFF2-40B4-BE49-F238E27FC236}">
              <a16:creationId xmlns:a16="http://schemas.microsoft.com/office/drawing/2014/main" id="{1C631383-A709-4655-947F-302676F3D34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9" name="Text Box 15">
          <a:extLst>
            <a:ext uri="{FF2B5EF4-FFF2-40B4-BE49-F238E27FC236}">
              <a16:creationId xmlns:a16="http://schemas.microsoft.com/office/drawing/2014/main" id="{43FF82D4-D7E3-4282-9C10-C245972CB8D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0" name="Text Box 15">
          <a:extLst>
            <a:ext uri="{FF2B5EF4-FFF2-40B4-BE49-F238E27FC236}">
              <a16:creationId xmlns:a16="http://schemas.microsoft.com/office/drawing/2014/main" id="{9E8DEAFD-BF7A-442C-BC61-41842C92D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1" name="Text Box 15">
          <a:extLst>
            <a:ext uri="{FF2B5EF4-FFF2-40B4-BE49-F238E27FC236}">
              <a16:creationId xmlns:a16="http://schemas.microsoft.com/office/drawing/2014/main" id="{98E23D68-3510-4ACD-B5BD-F60C8697758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2" name="Text Box 15">
          <a:extLst>
            <a:ext uri="{FF2B5EF4-FFF2-40B4-BE49-F238E27FC236}">
              <a16:creationId xmlns:a16="http://schemas.microsoft.com/office/drawing/2014/main" id="{3D389217-C596-4899-8907-6CBBC7E7828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3" name="Text Box 15">
          <a:extLst>
            <a:ext uri="{FF2B5EF4-FFF2-40B4-BE49-F238E27FC236}">
              <a16:creationId xmlns:a16="http://schemas.microsoft.com/office/drawing/2014/main" id="{EBD1B651-99A5-46B8-A0B8-61DE1986E93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4" name="Text Box 15">
          <a:extLst>
            <a:ext uri="{FF2B5EF4-FFF2-40B4-BE49-F238E27FC236}">
              <a16:creationId xmlns:a16="http://schemas.microsoft.com/office/drawing/2014/main" id="{BB053200-CF45-4743-AEB7-2A04DDD87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5" name="Text Box 15">
          <a:extLst>
            <a:ext uri="{FF2B5EF4-FFF2-40B4-BE49-F238E27FC236}">
              <a16:creationId xmlns:a16="http://schemas.microsoft.com/office/drawing/2014/main" id="{79BEAAF8-208F-495A-94AA-4643E6020BE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6" name="Text Box 15">
          <a:extLst>
            <a:ext uri="{FF2B5EF4-FFF2-40B4-BE49-F238E27FC236}">
              <a16:creationId xmlns:a16="http://schemas.microsoft.com/office/drawing/2014/main" id="{875F630F-7FF9-46B6-A003-4E00FB18FF3E}"/>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77" name="Text Box 15">
          <a:extLst>
            <a:ext uri="{FF2B5EF4-FFF2-40B4-BE49-F238E27FC236}">
              <a16:creationId xmlns:a16="http://schemas.microsoft.com/office/drawing/2014/main" id="{008804AD-0DA6-4AEC-9789-A24D67129B3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78" name="Text Box 15">
          <a:extLst>
            <a:ext uri="{FF2B5EF4-FFF2-40B4-BE49-F238E27FC236}">
              <a16:creationId xmlns:a16="http://schemas.microsoft.com/office/drawing/2014/main" id="{6583CAFD-1B9C-4540-851E-2BF823FFD2B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79" name="Text Box 15">
          <a:extLst>
            <a:ext uri="{FF2B5EF4-FFF2-40B4-BE49-F238E27FC236}">
              <a16:creationId xmlns:a16="http://schemas.microsoft.com/office/drawing/2014/main" id="{539BD597-97E8-4BB8-A658-61FEB4B1698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80" name="Text Box 15">
          <a:extLst>
            <a:ext uri="{FF2B5EF4-FFF2-40B4-BE49-F238E27FC236}">
              <a16:creationId xmlns:a16="http://schemas.microsoft.com/office/drawing/2014/main" id="{37BFB238-02B5-4A53-B103-B8D62B7F2D5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1" name="Text Box 15">
          <a:extLst>
            <a:ext uri="{FF2B5EF4-FFF2-40B4-BE49-F238E27FC236}">
              <a16:creationId xmlns:a16="http://schemas.microsoft.com/office/drawing/2014/main" id="{0764AB45-C2E3-41A4-A6C5-F3B9214D8526}"/>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2" name="Text Box 15">
          <a:extLst>
            <a:ext uri="{FF2B5EF4-FFF2-40B4-BE49-F238E27FC236}">
              <a16:creationId xmlns:a16="http://schemas.microsoft.com/office/drawing/2014/main" id="{1B434B6C-356A-48A7-A2D5-3F868BD14E8B}"/>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383" name="Text Box 15">
          <a:extLst>
            <a:ext uri="{FF2B5EF4-FFF2-40B4-BE49-F238E27FC236}">
              <a16:creationId xmlns:a16="http://schemas.microsoft.com/office/drawing/2014/main" id="{971C04B8-DF33-4BD8-8754-86BB950C47ED}"/>
            </a:ext>
          </a:extLst>
        </xdr:cNvPr>
        <xdr:cNvSpPr txBox="1">
          <a:spLocks noChangeArrowheads="1"/>
        </xdr:cNvSpPr>
      </xdr:nvSpPr>
      <xdr:spPr bwMode="auto">
        <a:xfrm>
          <a:off x="4743450" y="44367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4" name="Text Box 15">
          <a:extLst>
            <a:ext uri="{FF2B5EF4-FFF2-40B4-BE49-F238E27FC236}">
              <a16:creationId xmlns:a16="http://schemas.microsoft.com/office/drawing/2014/main" id="{FC17AB04-6A25-4DEF-A9CF-2318C2EABAD2}"/>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5" name="Text Box 15">
          <a:extLst>
            <a:ext uri="{FF2B5EF4-FFF2-40B4-BE49-F238E27FC236}">
              <a16:creationId xmlns:a16="http://schemas.microsoft.com/office/drawing/2014/main" id="{9D27065A-D8D5-4228-975A-116BE0792EB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6" name="Text Box 15">
          <a:extLst>
            <a:ext uri="{FF2B5EF4-FFF2-40B4-BE49-F238E27FC236}">
              <a16:creationId xmlns:a16="http://schemas.microsoft.com/office/drawing/2014/main" id="{84897D7A-6F08-4928-8422-6A21E5600D0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87" name="Text Box 15">
          <a:extLst>
            <a:ext uri="{FF2B5EF4-FFF2-40B4-BE49-F238E27FC236}">
              <a16:creationId xmlns:a16="http://schemas.microsoft.com/office/drawing/2014/main" id="{F8AADBD7-EBE8-477C-A127-F6DBEC70017D}"/>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88" name="Text Box 15">
          <a:extLst>
            <a:ext uri="{FF2B5EF4-FFF2-40B4-BE49-F238E27FC236}">
              <a16:creationId xmlns:a16="http://schemas.microsoft.com/office/drawing/2014/main" id="{E38E09CD-36AC-465C-BC05-933A1DA17F61}"/>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9" name="Text Box 15">
          <a:extLst>
            <a:ext uri="{FF2B5EF4-FFF2-40B4-BE49-F238E27FC236}">
              <a16:creationId xmlns:a16="http://schemas.microsoft.com/office/drawing/2014/main" id="{B4BD780C-6F38-44A6-A2FB-CDCA1C55A99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0" name="Text Box 15">
          <a:extLst>
            <a:ext uri="{FF2B5EF4-FFF2-40B4-BE49-F238E27FC236}">
              <a16:creationId xmlns:a16="http://schemas.microsoft.com/office/drawing/2014/main" id="{D48DA011-8C92-4E7A-8826-EE3C6B9BAB17}"/>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1" name="Text Box 15">
          <a:extLst>
            <a:ext uri="{FF2B5EF4-FFF2-40B4-BE49-F238E27FC236}">
              <a16:creationId xmlns:a16="http://schemas.microsoft.com/office/drawing/2014/main" id="{D99AB72B-8E4D-4F1B-AEB3-B3AE1BD1D887}"/>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392" name="Text Box 15">
          <a:extLst>
            <a:ext uri="{FF2B5EF4-FFF2-40B4-BE49-F238E27FC236}">
              <a16:creationId xmlns:a16="http://schemas.microsoft.com/office/drawing/2014/main" id="{9C3F7E4A-B1CE-491D-9163-820DABE58844}"/>
            </a:ext>
          </a:extLst>
        </xdr:cNvPr>
        <xdr:cNvSpPr txBox="1">
          <a:spLocks noChangeArrowheads="1"/>
        </xdr:cNvSpPr>
      </xdr:nvSpPr>
      <xdr:spPr bwMode="auto">
        <a:xfrm>
          <a:off x="4743450" y="45110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3" name="Text Box 15">
          <a:extLst>
            <a:ext uri="{FF2B5EF4-FFF2-40B4-BE49-F238E27FC236}">
              <a16:creationId xmlns:a16="http://schemas.microsoft.com/office/drawing/2014/main" id="{01B3FC63-68A8-4F45-9B0F-DBF6E81CA429}"/>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4" name="Text Box 15">
          <a:extLst>
            <a:ext uri="{FF2B5EF4-FFF2-40B4-BE49-F238E27FC236}">
              <a16:creationId xmlns:a16="http://schemas.microsoft.com/office/drawing/2014/main" id="{7AF4429E-F552-4C0C-BB0A-747C3AE1F2A6}"/>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5" name="Text Box 15">
          <a:extLst>
            <a:ext uri="{FF2B5EF4-FFF2-40B4-BE49-F238E27FC236}">
              <a16:creationId xmlns:a16="http://schemas.microsoft.com/office/drawing/2014/main" id="{7AF24779-DE4E-4F5B-8D63-B02565EBE87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6" name="Text Box 15">
          <a:extLst>
            <a:ext uri="{FF2B5EF4-FFF2-40B4-BE49-F238E27FC236}">
              <a16:creationId xmlns:a16="http://schemas.microsoft.com/office/drawing/2014/main" id="{389631F2-E44C-4538-BBBA-3082E203B5C7}"/>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7" name="Text Box 15">
          <a:extLst>
            <a:ext uri="{FF2B5EF4-FFF2-40B4-BE49-F238E27FC236}">
              <a16:creationId xmlns:a16="http://schemas.microsoft.com/office/drawing/2014/main" id="{E189167F-EE68-41A4-ADA1-F3557FEB9DD4}"/>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398" name="Text Box 15">
          <a:extLst>
            <a:ext uri="{FF2B5EF4-FFF2-40B4-BE49-F238E27FC236}">
              <a16:creationId xmlns:a16="http://schemas.microsoft.com/office/drawing/2014/main" id="{F4AE35E7-C0A8-4465-9A66-9A88BBC156BE}"/>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399" name="Text Box 15">
          <a:extLst>
            <a:ext uri="{FF2B5EF4-FFF2-40B4-BE49-F238E27FC236}">
              <a16:creationId xmlns:a16="http://schemas.microsoft.com/office/drawing/2014/main" id="{ACFC0C93-E013-404C-9268-9993D1E8E9D5}"/>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0" name="Text Box 15">
          <a:extLst>
            <a:ext uri="{FF2B5EF4-FFF2-40B4-BE49-F238E27FC236}">
              <a16:creationId xmlns:a16="http://schemas.microsoft.com/office/drawing/2014/main" id="{34BE312B-CE1F-41CD-AF9B-F805BE9C7E1D}"/>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401" name="Text Box 15">
          <a:extLst>
            <a:ext uri="{FF2B5EF4-FFF2-40B4-BE49-F238E27FC236}">
              <a16:creationId xmlns:a16="http://schemas.microsoft.com/office/drawing/2014/main" id="{4A83D2D9-40E7-4B27-8362-2E0E2219F760}"/>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2" name="Text Box 15">
          <a:extLst>
            <a:ext uri="{FF2B5EF4-FFF2-40B4-BE49-F238E27FC236}">
              <a16:creationId xmlns:a16="http://schemas.microsoft.com/office/drawing/2014/main" id="{D0850E6D-BDC2-439A-BA52-C75D35382FB8}"/>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3" name="Text Box 15">
          <a:extLst>
            <a:ext uri="{FF2B5EF4-FFF2-40B4-BE49-F238E27FC236}">
              <a16:creationId xmlns:a16="http://schemas.microsoft.com/office/drawing/2014/main" id="{CBEBC902-4F14-4760-8121-1126A9F59CA8}"/>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404" name="Text Box 15">
          <a:extLst>
            <a:ext uri="{FF2B5EF4-FFF2-40B4-BE49-F238E27FC236}">
              <a16:creationId xmlns:a16="http://schemas.microsoft.com/office/drawing/2014/main" id="{305269AE-F13D-4D4F-91B5-B41529D0C261}"/>
            </a:ext>
          </a:extLst>
        </xdr:cNvPr>
        <xdr:cNvSpPr txBox="1">
          <a:spLocks noChangeArrowheads="1"/>
        </xdr:cNvSpPr>
      </xdr:nvSpPr>
      <xdr:spPr bwMode="auto">
        <a:xfrm>
          <a:off x="4743450" y="46596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5" name="Text Box 15">
          <a:extLst>
            <a:ext uri="{FF2B5EF4-FFF2-40B4-BE49-F238E27FC236}">
              <a16:creationId xmlns:a16="http://schemas.microsoft.com/office/drawing/2014/main" id="{61B1A2DC-2D34-462A-A3F6-96D0CF21476F}"/>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6" name="Text Box 15">
          <a:extLst>
            <a:ext uri="{FF2B5EF4-FFF2-40B4-BE49-F238E27FC236}">
              <a16:creationId xmlns:a16="http://schemas.microsoft.com/office/drawing/2014/main" id="{83E5E748-1002-4272-AF11-46C91888C235}"/>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7" name="Text Box 15">
          <a:extLst>
            <a:ext uri="{FF2B5EF4-FFF2-40B4-BE49-F238E27FC236}">
              <a16:creationId xmlns:a16="http://schemas.microsoft.com/office/drawing/2014/main" id="{7481BD47-1F1C-49C9-B503-818107B162F2}"/>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8" name="Text Box 15">
          <a:extLst>
            <a:ext uri="{FF2B5EF4-FFF2-40B4-BE49-F238E27FC236}">
              <a16:creationId xmlns:a16="http://schemas.microsoft.com/office/drawing/2014/main" id="{24F89429-F061-4F06-8E60-F088821194CE}"/>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9" name="Text Box 15">
          <a:extLst>
            <a:ext uri="{FF2B5EF4-FFF2-40B4-BE49-F238E27FC236}">
              <a16:creationId xmlns:a16="http://schemas.microsoft.com/office/drawing/2014/main" id="{CD8E146A-FBC1-49E4-8559-D5BCB1C2F88B}"/>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0" name="Text Box 15">
          <a:extLst>
            <a:ext uri="{FF2B5EF4-FFF2-40B4-BE49-F238E27FC236}">
              <a16:creationId xmlns:a16="http://schemas.microsoft.com/office/drawing/2014/main" id="{5E6C3DF1-8B21-450A-9C3C-0E3F4D84EABF}"/>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1" name="Text Box 15">
          <a:extLst>
            <a:ext uri="{FF2B5EF4-FFF2-40B4-BE49-F238E27FC236}">
              <a16:creationId xmlns:a16="http://schemas.microsoft.com/office/drawing/2014/main" id="{A6B4A12E-052D-4403-AC7B-1A33AA6F72C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2" name="Text Box 15">
          <a:extLst>
            <a:ext uri="{FF2B5EF4-FFF2-40B4-BE49-F238E27FC236}">
              <a16:creationId xmlns:a16="http://schemas.microsoft.com/office/drawing/2014/main" id="{F3784AD4-6096-4576-90E4-3D5DE350307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3" name="Text Box 15">
          <a:extLst>
            <a:ext uri="{FF2B5EF4-FFF2-40B4-BE49-F238E27FC236}">
              <a16:creationId xmlns:a16="http://schemas.microsoft.com/office/drawing/2014/main" id="{DF390935-45B9-4678-922D-E374E8DCE1F6}"/>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4" name="Text Box 15">
          <a:extLst>
            <a:ext uri="{FF2B5EF4-FFF2-40B4-BE49-F238E27FC236}">
              <a16:creationId xmlns:a16="http://schemas.microsoft.com/office/drawing/2014/main" id="{FDFA6205-7EE7-448E-978E-31458DDA51B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5" name="Text Box 15">
          <a:extLst>
            <a:ext uri="{FF2B5EF4-FFF2-40B4-BE49-F238E27FC236}">
              <a16:creationId xmlns:a16="http://schemas.microsoft.com/office/drawing/2014/main" id="{3721EE4D-FB52-419F-B47C-73C0EC1B3CEA}"/>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416" name="Text Box 15">
          <a:extLst>
            <a:ext uri="{FF2B5EF4-FFF2-40B4-BE49-F238E27FC236}">
              <a16:creationId xmlns:a16="http://schemas.microsoft.com/office/drawing/2014/main" id="{46B7E873-DF38-4163-B8BB-F6B2DF15436A}"/>
            </a:ext>
          </a:extLst>
        </xdr:cNvPr>
        <xdr:cNvSpPr txBox="1">
          <a:spLocks noChangeArrowheads="1"/>
        </xdr:cNvSpPr>
      </xdr:nvSpPr>
      <xdr:spPr bwMode="auto">
        <a:xfrm>
          <a:off x="4743450" y="47339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7" name="Text Box 15">
          <a:extLst>
            <a:ext uri="{FF2B5EF4-FFF2-40B4-BE49-F238E27FC236}">
              <a16:creationId xmlns:a16="http://schemas.microsoft.com/office/drawing/2014/main" id="{4A367E6A-3C7D-4C76-B5ED-A9B0ADB9898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8" name="Text Box 15">
          <a:extLst>
            <a:ext uri="{FF2B5EF4-FFF2-40B4-BE49-F238E27FC236}">
              <a16:creationId xmlns:a16="http://schemas.microsoft.com/office/drawing/2014/main" id="{A6CACB0C-B875-40ED-9E49-7954D68CB2F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9" name="Text Box 15">
          <a:extLst>
            <a:ext uri="{FF2B5EF4-FFF2-40B4-BE49-F238E27FC236}">
              <a16:creationId xmlns:a16="http://schemas.microsoft.com/office/drawing/2014/main" id="{B6B3FCC9-9616-42FC-AEED-E79E4C14443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0" name="Text Box 15">
          <a:extLst>
            <a:ext uri="{FF2B5EF4-FFF2-40B4-BE49-F238E27FC236}">
              <a16:creationId xmlns:a16="http://schemas.microsoft.com/office/drawing/2014/main" id="{7D3CAF7A-5263-4682-BD58-711FC9EB757B}"/>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1" name="Text Box 15">
          <a:extLst>
            <a:ext uri="{FF2B5EF4-FFF2-40B4-BE49-F238E27FC236}">
              <a16:creationId xmlns:a16="http://schemas.microsoft.com/office/drawing/2014/main" id="{51B36447-2E5E-4C29-8516-5F9E5A059B2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2" name="Text Box 15">
          <a:extLst>
            <a:ext uri="{FF2B5EF4-FFF2-40B4-BE49-F238E27FC236}">
              <a16:creationId xmlns:a16="http://schemas.microsoft.com/office/drawing/2014/main" id="{67F0F81F-5446-4033-82C9-09243269654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3" name="Text Box 15">
          <a:extLst>
            <a:ext uri="{FF2B5EF4-FFF2-40B4-BE49-F238E27FC236}">
              <a16:creationId xmlns:a16="http://schemas.microsoft.com/office/drawing/2014/main" id="{7386A1B8-18B7-4210-A14E-1C1A9611414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4" name="Text Box 15">
          <a:extLst>
            <a:ext uri="{FF2B5EF4-FFF2-40B4-BE49-F238E27FC236}">
              <a16:creationId xmlns:a16="http://schemas.microsoft.com/office/drawing/2014/main" id="{58BFCFB6-0527-45F6-91AD-C4B03953CC36}"/>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5" name="Text Box 15">
          <a:extLst>
            <a:ext uri="{FF2B5EF4-FFF2-40B4-BE49-F238E27FC236}">
              <a16:creationId xmlns:a16="http://schemas.microsoft.com/office/drawing/2014/main" id="{DD8C7EED-9950-4A20-81FB-A3098AE2C921}"/>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6" name="Text Box 15">
          <a:extLst>
            <a:ext uri="{FF2B5EF4-FFF2-40B4-BE49-F238E27FC236}">
              <a16:creationId xmlns:a16="http://schemas.microsoft.com/office/drawing/2014/main" id="{C40A6289-CE38-4F36-9670-1F83D33175BB}"/>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7" name="Text Box 15">
          <a:extLst>
            <a:ext uri="{FF2B5EF4-FFF2-40B4-BE49-F238E27FC236}">
              <a16:creationId xmlns:a16="http://schemas.microsoft.com/office/drawing/2014/main" id="{7D51AF72-E55B-46BB-BDA6-1ED383C5A20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428" name="Text Box 15">
          <a:extLst>
            <a:ext uri="{FF2B5EF4-FFF2-40B4-BE49-F238E27FC236}">
              <a16:creationId xmlns:a16="http://schemas.microsoft.com/office/drawing/2014/main" id="{1A2A945F-E41A-480C-A0A6-CC1D63B94FC8}"/>
            </a:ext>
          </a:extLst>
        </xdr:cNvPr>
        <xdr:cNvSpPr txBox="1">
          <a:spLocks noChangeArrowheads="1"/>
        </xdr:cNvSpPr>
      </xdr:nvSpPr>
      <xdr:spPr bwMode="auto">
        <a:xfrm>
          <a:off x="4743450" y="48825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29" name="Text Box 15">
          <a:extLst>
            <a:ext uri="{FF2B5EF4-FFF2-40B4-BE49-F238E27FC236}">
              <a16:creationId xmlns:a16="http://schemas.microsoft.com/office/drawing/2014/main" id="{E5356B28-AB51-45D2-BF60-01100A4831FA}"/>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0" name="Text Box 15">
          <a:extLst>
            <a:ext uri="{FF2B5EF4-FFF2-40B4-BE49-F238E27FC236}">
              <a16:creationId xmlns:a16="http://schemas.microsoft.com/office/drawing/2014/main" id="{2BFDEFA1-41A3-4FB4-82D5-945538D7A6AE}"/>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431" name="Text Box 15">
          <a:extLst>
            <a:ext uri="{FF2B5EF4-FFF2-40B4-BE49-F238E27FC236}">
              <a16:creationId xmlns:a16="http://schemas.microsoft.com/office/drawing/2014/main" id="{9E241BD1-2140-4B54-BD67-BF3C5C9F664D}"/>
            </a:ext>
          </a:extLst>
        </xdr:cNvPr>
        <xdr:cNvSpPr txBox="1">
          <a:spLocks noChangeArrowheads="1"/>
        </xdr:cNvSpPr>
      </xdr:nvSpPr>
      <xdr:spPr bwMode="auto">
        <a:xfrm>
          <a:off x="4743450" y="48825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2" name="Text Box 15">
          <a:extLst>
            <a:ext uri="{FF2B5EF4-FFF2-40B4-BE49-F238E27FC236}">
              <a16:creationId xmlns:a16="http://schemas.microsoft.com/office/drawing/2014/main" id="{5816FEF3-9F58-43B4-B7B7-758DAE8EC534}"/>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3" name="Text Box 15">
          <a:extLst>
            <a:ext uri="{FF2B5EF4-FFF2-40B4-BE49-F238E27FC236}">
              <a16:creationId xmlns:a16="http://schemas.microsoft.com/office/drawing/2014/main" id="{D6AB227B-7C7A-4880-A0B7-A2B802E9C41D}"/>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4" name="Text Box 15">
          <a:extLst>
            <a:ext uri="{FF2B5EF4-FFF2-40B4-BE49-F238E27FC236}">
              <a16:creationId xmlns:a16="http://schemas.microsoft.com/office/drawing/2014/main" id="{3243E1B6-98FF-446F-AFB0-6A3B28A3F2D1}"/>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5" name="Text Box 15">
          <a:extLst>
            <a:ext uri="{FF2B5EF4-FFF2-40B4-BE49-F238E27FC236}">
              <a16:creationId xmlns:a16="http://schemas.microsoft.com/office/drawing/2014/main" id="{21B4FE2B-C6F5-4208-98B5-5203157177A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6" name="Text Box 15">
          <a:extLst>
            <a:ext uri="{FF2B5EF4-FFF2-40B4-BE49-F238E27FC236}">
              <a16:creationId xmlns:a16="http://schemas.microsoft.com/office/drawing/2014/main" id="{87D17A1C-F125-4512-899C-7C66D6182E22}"/>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7" name="Text Box 15">
          <a:extLst>
            <a:ext uri="{FF2B5EF4-FFF2-40B4-BE49-F238E27FC236}">
              <a16:creationId xmlns:a16="http://schemas.microsoft.com/office/drawing/2014/main" id="{723CC9C1-0C4C-4ED8-A361-6DF65B8C172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8" name="Text Box 15">
          <a:extLst>
            <a:ext uri="{FF2B5EF4-FFF2-40B4-BE49-F238E27FC236}">
              <a16:creationId xmlns:a16="http://schemas.microsoft.com/office/drawing/2014/main" id="{A1F72C70-80D3-41D4-AE76-998245E12A55}"/>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9" name="Text Box 15">
          <a:extLst>
            <a:ext uri="{FF2B5EF4-FFF2-40B4-BE49-F238E27FC236}">
              <a16:creationId xmlns:a16="http://schemas.microsoft.com/office/drawing/2014/main" id="{C98AB7DC-68B5-468D-A9AF-04E2EA7F836D}"/>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440" name="Text Box 15">
          <a:extLst>
            <a:ext uri="{FF2B5EF4-FFF2-40B4-BE49-F238E27FC236}">
              <a16:creationId xmlns:a16="http://schemas.microsoft.com/office/drawing/2014/main" id="{6EB399B0-332F-435B-9843-11F448A4A75A}"/>
            </a:ext>
          </a:extLst>
        </xdr:cNvPr>
        <xdr:cNvSpPr txBox="1">
          <a:spLocks noChangeArrowheads="1"/>
        </xdr:cNvSpPr>
      </xdr:nvSpPr>
      <xdr:spPr bwMode="auto">
        <a:xfrm>
          <a:off x="4743450" y="49568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1" name="Text Box 15">
          <a:extLst>
            <a:ext uri="{FF2B5EF4-FFF2-40B4-BE49-F238E27FC236}">
              <a16:creationId xmlns:a16="http://schemas.microsoft.com/office/drawing/2014/main" id="{EC591EE1-4087-46EB-BCCE-D8FF6A5A871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2" name="Text Box 15">
          <a:extLst>
            <a:ext uri="{FF2B5EF4-FFF2-40B4-BE49-F238E27FC236}">
              <a16:creationId xmlns:a16="http://schemas.microsoft.com/office/drawing/2014/main" id="{9856F6FE-E751-4ED5-A3D1-0298605DBF99}"/>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443" name="Text Box 15">
          <a:extLst>
            <a:ext uri="{FF2B5EF4-FFF2-40B4-BE49-F238E27FC236}">
              <a16:creationId xmlns:a16="http://schemas.microsoft.com/office/drawing/2014/main" id="{C88ADF82-7ADB-4267-8D7D-C370189AEC45}"/>
            </a:ext>
          </a:extLst>
        </xdr:cNvPr>
        <xdr:cNvSpPr txBox="1">
          <a:spLocks noChangeArrowheads="1"/>
        </xdr:cNvSpPr>
      </xdr:nvSpPr>
      <xdr:spPr bwMode="auto">
        <a:xfrm>
          <a:off x="4743450" y="49568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4" name="Text Box 15">
          <a:extLst>
            <a:ext uri="{FF2B5EF4-FFF2-40B4-BE49-F238E27FC236}">
              <a16:creationId xmlns:a16="http://schemas.microsoft.com/office/drawing/2014/main" id="{72FF5B2E-4858-4E36-B74D-015392CA70B8}"/>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5" name="Text Box 15">
          <a:extLst>
            <a:ext uri="{FF2B5EF4-FFF2-40B4-BE49-F238E27FC236}">
              <a16:creationId xmlns:a16="http://schemas.microsoft.com/office/drawing/2014/main" id="{1C7373BD-3622-43EC-AA49-1C0769AAAF47}"/>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6" name="Text Box 15">
          <a:extLst>
            <a:ext uri="{FF2B5EF4-FFF2-40B4-BE49-F238E27FC236}">
              <a16:creationId xmlns:a16="http://schemas.microsoft.com/office/drawing/2014/main" id="{D2D6F8AD-01DA-415B-A46D-CB4B6D279A39}"/>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7" name="Text Box 15">
          <a:extLst>
            <a:ext uri="{FF2B5EF4-FFF2-40B4-BE49-F238E27FC236}">
              <a16:creationId xmlns:a16="http://schemas.microsoft.com/office/drawing/2014/main" id="{E32D1397-E2ED-4765-B5E1-EFD1CF1215C5}"/>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8" name="Text Box 15">
          <a:extLst>
            <a:ext uri="{FF2B5EF4-FFF2-40B4-BE49-F238E27FC236}">
              <a16:creationId xmlns:a16="http://schemas.microsoft.com/office/drawing/2014/main" id="{FC95E972-3CB9-4033-92B7-AA4CDFB39A4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9" name="Text Box 15">
          <a:extLst>
            <a:ext uri="{FF2B5EF4-FFF2-40B4-BE49-F238E27FC236}">
              <a16:creationId xmlns:a16="http://schemas.microsoft.com/office/drawing/2014/main" id="{FA91C430-7A7A-49DF-B160-29E81A88AAB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0" name="Text Box 15">
          <a:extLst>
            <a:ext uri="{FF2B5EF4-FFF2-40B4-BE49-F238E27FC236}">
              <a16:creationId xmlns:a16="http://schemas.microsoft.com/office/drawing/2014/main" id="{2E8A53F8-B4A2-445F-9779-91476F4C9DA3}"/>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1" name="Text Box 15">
          <a:extLst>
            <a:ext uri="{FF2B5EF4-FFF2-40B4-BE49-F238E27FC236}">
              <a16:creationId xmlns:a16="http://schemas.microsoft.com/office/drawing/2014/main" id="{AAC5128F-0B9A-49F0-B621-211767E40AAF}"/>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2" name="Text Box 15">
          <a:extLst>
            <a:ext uri="{FF2B5EF4-FFF2-40B4-BE49-F238E27FC236}">
              <a16:creationId xmlns:a16="http://schemas.microsoft.com/office/drawing/2014/main" id="{96903992-E5A5-4C18-9547-AFE225E9886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3" name="Text Box 15">
          <a:extLst>
            <a:ext uri="{FF2B5EF4-FFF2-40B4-BE49-F238E27FC236}">
              <a16:creationId xmlns:a16="http://schemas.microsoft.com/office/drawing/2014/main" id="{E3C6B81C-C5C8-4B23-9E43-DE0704D4D6D1}"/>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4" name="Text Box 15">
          <a:extLst>
            <a:ext uri="{FF2B5EF4-FFF2-40B4-BE49-F238E27FC236}">
              <a16:creationId xmlns:a16="http://schemas.microsoft.com/office/drawing/2014/main" id="{5A2A4A17-0F99-4331-AB01-475304B37538}"/>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5" name="Text Box 15">
          <a:extLst>
            <a:ext uri="{FF2B5EF4-FFF2-40B4-BE49-F238E27FC236}">
              <a16:creationId xmlns:a16="http://schemas.microsoft.com/office/drawing/2014/main" id="{330AECB5-A9C2-4154-A42C-8676314C8EB2}"/>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6" name="Text Box 15">
          <a:extLst>
            <a:ext uri="{FF2B5EF4-FFF2-40B4-BE49-F238E27FC236}">
              <a16:creationId xmlns:a16="http://schemas.microsoft.com/office/drawing/2014/main" id="{E3258E1A-B4B7-4DD8-B6CA-7EFB19FF2AC4}"/>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7" name="Text Box 15">
          <a:extLst>
            <a:ext uri="{FF2B5EF4-FFF2-40B4-BE49-F238E27FC236}">
              <a16:creationId xmlns:a16="http://schemas.microsoft.com/office/drawing/2014/main" id="{6E496024-AF68-48F6-AC43-6308C6BC9F6D}"/>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8" name="Text Box 15">
          <a:extLst>
            <a:ext uri="{FF2B5EF4-FFF2-40B4-BE49-F238E27FC236}">
              <a16:creationId xmlns:a16="http://schemas.microsoft.com/office/drawing/2014/main" id="{64BCF8F0-2B60-46F5-B706-11160D0AC537}"/>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9" name="Text Box 15">
          <a:extLst>
            <a:ext uri="{FF2B5EF4-FFF2-40B4-BE49-F238E27FC236}">
              <a16:creationId xmlns:a16="http://schemas.microsoft.com/office/drawing/2014/main" id="{D7F04541-A731-4F97-851C-504581E4FDE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460" name="Text Box 15">
          <a:extLst>
            <a:ext uri="{FF2B5EF4-FFF2-40B4-BE49-F238E27FC236}">
              <a16:creationId xmlns:a16="http://schemas.microsoft.com/office/drawing/2014/main" id="{8F9D3B84-29CF-4950-9D77-BB194786F016}"/>
            </a:ext>
          </a:extLst>
        </xdr:cNvPr>
        <xdr:cNvSpPr txBox="1">
          <a:spLocks noChangeArrowheads="1"/>
        </xdr:cNvSpPr>
      </xdr:nvSpPr>
      <xdr:spPr bwMode="auto">
        <a:xfrm>
          <a:off x="4743450" y="510540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1" name="Text Box 15">
          <a:extLst>
            <a:ext uri="{FF2B5EF4-FFF2-40B4-BE49-F238E27FC236}">
              <a16:creationId xmlns:a16="http://schemas.microsoft.com/office/drawing/2014/main" id="{117121BF-E84C-4FC3-9D4E-5BB414F48A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2" name="Text Box 15">
          <a:extLst>
            <a:ext uri="{FF2B5EF4-FFF2-40B4-BE49-F238E27FC236}">
              <a16:creationId xmlns:a16="http://schemas.microsoft.com/office/drawing/2014/main" id="{B8CE696B-8795-4934-8785-C68A9994110F}"/>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463" name="Text Box 15">
          <a:extLst>
            <a:ext uri="{FF2B5EF4-FFF2-40B4-BE49-F238E27FC236}">
              <a16:creationId xmlns:a16="http://schemas.microsoft.com/office/drawing/2014/main" id="{42D79B65-06BF-4049-A412-E70F86E65B9E}"/>
            </a:ext>
          </a:extLst>
        </xdr:cNvPr>
        <xdr:cNvSpPr txBox="1">
          <a:spLocks noChangeArrowheads="1"/>
        </xdr:cNvSpPr>
      </xdr:nvSpPr>
      <xdr:spPr bwMode="auto">
        <a:xfrm>
          <a:off x="4743450" y="51054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4" name="Text Box 15">
          <a:extLst>
            <a:ext uri="{FF2B5EF4-FFF2-40B4-BE49-F238E27FC236}">
              <a16:creationId xmlns:a16="http://schemas.microsoft.com/office/drawing/2014/main" id="{8809437C-D171-45BB-90A8-A48BD7630124}"/>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5" name="Text Box 15">
          <a:extLst>
            <a:ext uri="{FF2B5EF4-FFF2-40B4-BE49-F238E27FC236}">
              <a16:creationId xmlns:a16="http://schemas.microsoft.com/office/drawing/2014/main" id="{A21230C0-CC87-4489-868D-35DFE0DE63E8}"/>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466" name="Text Box 15">
          <a:extLst>
            <a:ext uri="{FF2B5EF4-FFF2-40B4-BE49-F238E27FC236}">
              <a16:creationId xmlns:a16="http://schemas.microsoft.com/office/drawing/2014/main" id="{0FE8711F-F6F2-42D9-AAAD-090B6BDE3F6F}"/>
            </a:ext>
          </a:extLst>
        </xdr:cNvPr>
        <xdr:cNvSpPr txBox="1">
          <a:spLocks noChangeArrowheads="1"/>
        </xdr:cNvSpPr>
      </xdr:nvSpPr>
      <xdr:spPr bwMode="auto">
        <a:xfrm>
          <a:off x="4743450" y="51054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7" name="Text Box 15">
          <a:extLst>
            <a:ext uri="{FF2B5EF4-FFF2-40B4-BE49-F238E27FC236}">
              <a16:creationId xmlns:a16="http://schemas.microsoft.com/office/drawing/2014/main" id="{384169BE-3C3A-4D4D-B24F-C724D22ECF5E}"/>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8" name="Text Box 15">
          <a:extLst>
            <a:ext uri="{FF2B5EF4-FFF2-40B4-BE49-F238E27FC236}">
              <a16:creationId xmlns:a16="http://schemas.microsoft.com/office/drawing/2014/main" id="{0E28A7BF-845E-4AC0-BE1B-E7AA5707A3B3}"/>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9" name="Text Box 15">
          <a:extLst>
            <a:ext uri="{FF2B5EF4-FFF2-40B4-BE49-F238E27FC236}">
              <a16:creationId xmlns:a16="http://schemas.microsoft.com/office/drawing/2014/main" id="{2AD972EC-EBB5-4345-B9F3-FF3809B8E9A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0" name="Text Box 15">
          <a:extLst>
            <a:ext uri="{FF2B5EF4-FFF2-40B4-BE49-F238E27FC236}">
              <a16:creationId xmlns:a16="http://schemas.microsoft.com/office/drawing/2014/main" id="{B1EA83C7-27D9-4BAC-9EA1-45BB8893798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1" name="Text Box 15">
          <a:extLst>
            <a:ext uri="{FF2B5EF4-FFF2-40B4-BE49-F238E27FC236}">
              <a16:creationId xmlns:a16="http://schemas.microsoft.com/office/drawing/2014/main" id="{C8484319-4D50-4288-88D1-9A5320150CB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2" name="Text Box 15">
          <a:extLst>
            <a:ext uri="{FF2B5EF4-FFF2-40B4-BE49-F238E27FC236}">
              <a16:creationId xmlns:a16="http://schemas.microsoft.com/office/drawing/2014/main" id="{A6460007-1032-4CAE-8E06-CBAC4EF06FC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3" name="Text Box 15">
          <a:extLst>
            <a:ext uri="{FF2B5EF4-FFF2-40B4-BE49-F238E27FC236}">
              <a16:creationId xmlns:a16="http://schemas.microsoft.com/office/drawing/2014/main" id="{0C5AB413-67A1-42F9-9AF7-70F82E963E72}"/>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4" name="Text Box 15">
          <a:extLst>
            <a:ext uri="{FF2B5EF4-FFF2-40B4-BE49-F238E27FC236}">
              <a16:creationId xmlns:a16="http://schemas.microsoft.com/office/drawing/2014/main" id="{13DA966A-0EBE-45C6-B4C0-57604C5484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5" name="Text Box 15">
          <a:extLst>
            <a:ext uri="{FF2B5EF4-FFF2-40B4-BE49-F238E27FC236}">
              <a16:creationId xmlns:a16="http://schemas.microsoft.com/office/drawing/2014/main" id="{0CB3F16E-0F04-450B-8F5A-28D547037F01}"/>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476" name="Text Box 15">
          <a:extLst>
            <a:ext uri="{FF2B5EF4-FFF2-40B4-BE49-F238E27FC236}">
              <a16:creationId xmlns:a16="http://schemas.microsoft.com/office/drawing/2014/main" id="{9014C0DA-3A64-4E33-8B2B-109741B11449}"/>
            </a:ext>
          </a:extLst>
        </xdr:cNvPr>
        <xdr:cNvSpPr txBox="1">
          <a:spLocks noChangeArrowheads="1"/>
        </xdr:cNvSpPr>
      </xdr:nvSpPr>
      <xdr:spPr bwMode="auto">
        <a:xfrm>
          <a:off x="4743450" y="51796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77" name="Text Box 15">
          <a:extLst>
            <a:ext uri="{FF2B5EF4-FFF2-40B4-BE49-F238E27FC236}">
              <a16:creationId xmlns:a16="http://schemas.microsoft.com/office/drawing/2014/main" id="{2A219EDE-ABD6-4B11-9D61-3A59FC9625F3}"/>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78" name="Text Box 15">
          <a:extLst>
            <a:ext uri="{FF2B5EF4-FFF2-40B4-BE49-F238E27FC236}">
              <a16:creationId xmlns:a16="http://schemas.microsoft.com/office/drawing/2014/main" id="{894B636F-B8C6-4DCF-979F-53F3EDA6B035}"/>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479" name="Text Box 15">
          <a:extLst>
            <a:ext uri="{FF2B5EF4-FFF2-40B4-BE49-F238E27FC236}">
              <a16:creationId xmlns:a16="http://schemas.microsoft.com/office/drawing/2014/main" id="{0142D028-C778-4DEE-901E-84B387AC0FA3}"/>
            </a:ext>
          </a:extLst>
        </xdr:cNvPr>
        <xdr:cNvSpPr txBox="1">
          <a:spLocks noChangeArrowheads="1"/>
        </xdr:cNvSpPr>
      </xdr:nvSpPr>
      <xdr:spPr bwMode="auto">
        <a:xfrm>
          <a:off x="4743450" y="51796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0" name="Text Box 15">
          <a:extLst>
            <a:ext uri="{FF2B5EF4-FFF2-40B4-BE49-F238E27FC236}">
              <a16:creationId xmlns:a16="http://schemas.microsoft.com/office/drawing/2014/main" id="{F143F398-1A3C-4F4A-99F6-C64B77883CF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1" name="Text Box 15">
          <a:extLst>
            <a:ext uri="{FF2B5EF4-FFF2-40B4-BE49-F238E27FC236}">
              <a16:creationId xmlns:a16="http://schemas.microsoft.com/office/drawing/2014/main" id="{C8D27F6C-0220-435C-B167-1F652E940A26}"/>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482" name="Text Box 15">
          <a:extLst>
            <a:ext uri="{FF2B5EF4-FFF2-40B4-BE49-F238E27FC236}">
              <a16:creationId xmlns:a16="http://schemas.microsoft.com/office/drawing/2014/main" id="{0A6E0E64-BB98-4286-A98A-E332D16D179C}"/>
            </a:ext>
          </a:extLst>
        </xdr:cNvPr>
        <xdr:cNvSpPr txBox="1">
          <a:spLocks noChangeArrowheads="1"/>
        </xdr:cNvSpPr>
      </xdr:nvSpPr>
      <xdr:spPr bwMode="auto">
        <a:xfrm>
          <a:off x="4743450" y="51796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3" name="Text Box 15">
          <a:extLst>
            <a:ext uri="{FF2B5EF4-FFF2-40B4-BE49-F238E27FC236}">
              <a16:creationId xmlns:a16="http://schemas.microsoft.com/office/drawing/2014/main" id="{0D1A3C48-10BA-450A-8E97-28B4A23387B8}"/>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4" name="Text Box 15">
          <a:extLst>
            <a:ext uri="{FF2B5EF4-FFF2-40B4-BE49-F238E27FC236}">
              <a16:creationId xmlns:a16="http://schemas.microsoft.com/office/drawing/2014/main" id="{5D58ACDD-E828-4D68-977A-16FB8CA0A162}"/>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5" name="Text Box 15">
          <a:extLst>
            <a:ext uri="{FF2B5EF4-FFF2-40B4-BE49-F238E27FC236}">
              <a16:creationId xmlns:a16="http://schemas.microsoft.com/office/drawing/2014/main" id="{55E8812B-FC6A-4CC0-9033-B13C87BB240D}"/>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6" name="Text Box 15">
          <a:extLst>
            <a:ext uri="{FF2B5EF4-FFF2-40B4-BE49-F238E27FC236}">
              <a16:creationId xmlns:a16="http://schemas.microsoft.com/office/drawing/2014/main" id="{5F12A6FA-C3F9-4BDA-BE45-8AB5E4F0F205}"/>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7" name="Text Box 15">
          <a:extLst>
            <a:ext uri="{FF2B5EF4-FFF2-40B4-BE49-F238E27FC236}">
              <a16:creationId xmlns:a16="http://schemas.microsoft.com/office/drawing/2014/main" id="{0E080774-A4CE-4AE8-A3EC-59944A02142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8" name="Text Box 15">
          <a:extLst>
            <a:ext uri="{FF2B5EF4-FFF2-40B4-BE49-F238E27FC236}">
              <a16:creationId xmlns:a16="http://schemas.microsoft.com/office/drawing/2014/main" id="{90B13595-656B-4008-93FB-8C36D113E13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9" name="Text Box 15">
          <a:extLst>
            <a:ext uri="{FF2B5EF4-FFF2-40B4-BE49-F238E27FC236}">
              <a16:creationId xmlns:a16="http://schemas.microsoft.com/office/drawing/2014/main" id="{32A317E2-3A5B-4EA8-91BC-81E7FB9083F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0" name="Text Box 15">
          <a:extLst>
            <a:ext uri="{FF2B5EF4-FFF2-40B4-BE49-F238E27FC236}">
              <a16:creationId xmlns:a16="http://schemas.microsoft.com/office/drawing/2014/main" id="{E257E98D-1D93-4197-B2ED-3AC22E67BD0C}"/>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1" name="Text Box 15">
          <a:extLst>
            <a:ext uri="{FF2B5EF4-FFF2-40B4-BE49-F238E27FC236}">
              <a16:creationId xmlns:a16="http://schemas.microsoft.com/office/drawing/2014/main" id="{7BEC1092-0074-45B7-8A9E-0B10CDE3907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2" name="Text Box 15">
          <a:extLst>
            <a:ext uri="{FF2B5EF4-FFF2-40B4-BE49-F238E27FC236}">
              <a16:creationId xmlns:a16="http://schemas.microsoft.com/office/drawing/2014/main" id="{CE72CDC2-9F4F-43F6-BBA8-F6EBB7A4C8C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3" name="Text Box 15">
          <a:extLst>
            <a:ext uri="{FF2B5EF4-FFF2-40B4-BE49-F238E27FC236}">
              <a16:creationId xmlns:a16="http://schemas.microsoft.com/office/drawing/2014/main" id="{9392AE7A-7968-4759-9E8E-43DACB0C98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4" name="Text Box 15">
          <a:extLst>
            <a:ext uri="{FF2B5EF4-FFF2-40B4-BE49-F238E27FC236}">
              <a16:creationId xmlns:a16="http://schemas.microsoft.com/office/drawing/2014/main" id="{5CA5D309-EBD9-4CB0-88BE-BAD05899C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5" name="Text Box 15">
          <a:extLst>
            <a:ext uri="{FF2B5EF4-FFF2-40B4-BE49-F238E27FC236}">
              <a16:creationId xmlns:a16="http://schemas.microsoft.com/office/drawing/2014/main" id="{BEA2963F-AA18-4B2A-A61D-F1D9C10B40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6" name="Text Box 15">
          <a:extLst>
            <a:ext uri="{FF2B5EF4-FFF2-40B4-BE49-F238E27FC236}">
              <a16:creationId xmlns:a16="http://schemas.microsoft.com/office/drawing/2014/main" id="{15C1F997-E072-472A-B5CB-28FAC2D21E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7" name="Text Box 15">
          <a:extLst>
            <a:ext uri="{FF2B5EF4-FFF2-40B4-BE49-F238E27FC236}">
              <a16:creationId xmlns:a16="http://schemas.microsoft.com/office/drawing/2014/main" id="{F85F5B2C-F36A-43B7-8326-1766DFB13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8" name="Text Box 15">
          <a:extLst>
            <a:ext uri="{FF2B5EF4-FFF2-40B4-BE49-F238E27FC236}">
              <a16:creationId xmlns:a16="http://schemas.microsoft.com/office/drawing/2014/main" id="{16A4DDFC-549B-4FF3-95EC-D400F9D46E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9" name="Text Box 15">
          <a:extLst>
            <a:ext uri="{FF2B5EF4-FFF2-40B4-BE49-F238E27FC236}">
              <a16:creationId xmlns:a16="http://schemas.microsoft.com/office/drawing/2014/main" id="{9B260E9D-9C4B-4311-9591-E77DBF6183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0" name="Text Box 15">
          <a:extLst>
            <a:ext uri="{FF2B5EF4-FFF2-40B4-BE49-F238E27FC236}">
              <a16:creationId xmlns:a16="http://schemas.microsoft.com/office/drawing/2014/main" id="{8A6D844A-1F17-42FF-A28F-C97A9DD5CF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1" name="Text Box 15">
          <a:extLst>
            <a:ext uri="{FF2B5EF4-FFF2-40B4-BE49-F238E27FC236}">
              <a16:creationId xmlns:a16="http://schemas.microsoft.com/office/drawing/2014/main" id="{796771FC-34C0-4AF9-A1DA-9FE4ADF29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2" name="Text Box 15">
          <a:extLst>
            <a:ext uri="{FF2B5EF4-FFF2-40B4-BE49-F238E27FC236}">
              <a16:creationId xmlns:a16="http://schemas.microsoft.com/office/drawing/2014/main" id="{B4A1BB02-3780-41C7-864C-FAF9C1BE42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3" name="Text Box 15">
          <a:extLst>
            <a:ext uri="{FF2B5EF4-FFF2-40B4-BE49-F238E27FC236}">
              <a16:creationId xmlns:a16="http://schemas.microsoft.com/office/drawing/2014/main" id="{AE6EDF37-3983-4715-ABC1-B7D91D26E2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4" name="Text Box 15">
          <a:extLst>
            <a:ext uri="{FF2B5EF4-FFF2-40B4-BE49-F238E27FC236}">
              <a16:creationId xmlns:a16="http://schemas.microsoft.com/office/drawing/2014/main" id="{23BE94A0-1D59-4239-8DC5-2B94D38815FD}"/>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5" name="Text Box 15">
          <a:extLst>
            <a:ext uri="{FF2B5EF4-FFF2-40B4-BE49-F238E27FC236}">
              <a16:creationId xmlns:a16="http://schemas.microsoft.com/office/drawing/2014/main" id="{264E6DF6-262F-430E-8500-69202096EC6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6" name="Text Box 15">
          <a:extLst>
            <a:ext uri="{FF2B5EF4-FFF2-40B4-BE49-F238E27FC236}">
              <a16:creationId xmlns:a16="http://schemas.microsoft.com/office/drawing/2014/main" id="{8835DE40-C309-4E46-9FAD-D24F25F9EF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7" name="Text Box 15">
          <a:extLst>
            <a:ext uri="{FF2B5EF4-FFF2-40B4-BE49-F238E27FC236}">
              <a16:creationId xmlns:a16="http://schemas.microsoft.com/office/drawing/2014/main" id="{3A1A8C4B-CB9A-4FA7-89B4-2F5B05123A21}"/>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8" name="Text Box 15">
          <a:extLst>
            <a:ext uri="{FF2B5EF4-FFF2-40B4-BE49-F238E27FC236}">
              <a16:creationId xmlns:a16="http://schemas.microsoft.com/office/drawing/2014/main" id="{341ADAB2-33C1-4D4C-B889-E9137CF61EF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9" name="Text Box 15">
          <a:extLst>
            <a:ext uri="{FF2B5EF4-FFF2-40B4-BE49-F238E27FC236}">
              <a16:creationId xmlns:a16="http://schemas.microsoft.com/office/drawing/2014/main" id="{4F4DE1A8-15C2-451D-9F1E-41B722550229}"/>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510" name="Text Box 15">
          <a:extLst>
            <a:ext uri="{FF2B5EF4-FFF2-40B4-BE49-F238E27FC236}">
              <a16:creationId xmlns:a16="http://schemas.microsoft.com/office/drawing/2014/main" id="{BC9D0C14-E80D-4EC8-A1F0-D63E4C8E2445}"/>
            </a:ext>
          </a:extLst>
        </xdr:cNvPr>
        <xdr:cNvSpPr txBox="1">
          <a:spLocks noChangeArrowheads="1"/>
        </xdr:cNvSpPr>
      </xdr:nvSpPr>
      <xdr:spPr bwMode="auto">
        <a:xfrm>
          <a:off x="4743450" y="19850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1" name="Text Box 15">
          <a:extLst>
            <a:ext uri="{FF2B5EF4-FFF2-40B4-BE49-F238E27FC236}">
              <a16:creationId xmlns:a16="http://schemas.microsoft.com/office/drawing/2014/main" id="{4BEA5BB1-F9E6-44D5-9D61-6C95B7C8411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12" name="Text Box 15">
          <a:extLst>
            <a:ext uri="{FF2B5EF4-FFF2-40B4-BE49-F238E27FC236}">
              <a16:creationId xmlns:a16="http://schemas.microsoft.com/office/drawing/2014/main" id="{3760424E-9597-40BB-B464-6F6D32B2C3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3" name="Text Box 15">
          <a:extLst>
            <a:ext uri="{FF2B5EF4-FFF2-40B4-BE49-F238E27FC236}">
              <a16:creationId xmlns:a16="http://schemas.microsoft.com/office/drawing/2014/main" id="{2F09A547-F8B0-4B86-A776-9FD2384A489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4" name="Text Box 15">
          <a:extLst>
            <a:ext uri="{FF2B5EF4-FFF2-40B4-BE49-F238E27FC236}">
              <a16:creationId xmlns:a16="http://schemas.microsoft.com/office/drawing/2014/main" id="{E0A4FE38-E8DD-42F7-8985-FD486C04108F}"/>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5" name="Text Box 15">
          <a:extLst>
            <a:ext uri="{FF2B5EF4-FFF2-40B4-BE49-F238E27FC236}">
              <a16:creationId xmlns:a16="http://schemas.microsoft.com/office/drawing/2014/main" id="{91EDB080-543B-441C-97BB-532FE7486ED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6" name="Text Box 15">
          <a:extLst>
            <a:ext uri="{FF2B5EF4-FFF2-40B4-BE49-F238E27FC236}">
              <a16:creationId xmlns:a16="http://schemas.microsoft.com/office/drawing/2014/main" id="{8D983119-8366-4A7F-8055-61F0BE4BCF9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7" name="Text Box 15">
          <a:extLst>
            <a:ext uri="{FF2B5EF4-FFF2-40B4-BE49-F238E27FC236}">
              <a16:creationId xmlns:a16="http://schemas.microsoft.com/office/drawing/2014/main" id="{BB3C6C16-1F38-4C33-A900-3194A83E7DF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8" name="Text Box 15">
          <a:extLst>
            <a:ext uri="{FF2B5EF4-FFF2-40B4-BE49-F238E27FC236}">
              <a16:creationId xmlns:a16="http://schemas.microsoft.com/office/drawing/2014/main" id="{CAFCC0DE-BEF5-49FA-9284-3689EBD0804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9" name="Text Box 15">
          <a:extLst>
            <a:ext uri="{FF2B5EF4-FFF2-40B4-BE49-F238E27FC236}">
              <a16:creationId xmlns:a16="http://schemas.microsoft.com/office/drawing/2014/main" id="{50FB78A2-D691-412A-8A66-04A2BE26763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0" name="Text Box 15">
          <a:extLst>
            <a:ext uri="{FF2B5EF4-FFF2-40B4-BE49-F238E27FC236}">
              <a16:creationId xmlns:a16="http://schemas.microsoft.com/office/drawing/2014/main" id="{EB599985-F5BF-4366-AA26-A8C014AF200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1" name="Text Box 15">
          <a:extLst>
            <a:ext uri="{FF2B5EF4-FFF2-40B4-BE49-F238E27FC236}">
              <a16:creationId xmlns:a16="http://schemas.microsoft.com/office/drawing/2014/main" id="{6A06856B-BF13-4DB5-ACEB-1D8940DFF081}"/>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2" name="Text Box 15">
          <a:extLst>
            <a:ext uri="{FF2B5EF4-FFF2-40B4-BE49-F238E27FC236}">
              <a16:creationId xmlns:a16="http://schemas.microsoft.com/office/drawing/2014/main" id="{DBEBEC60-F018-4356-B582-47FDA6FABEC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3" name="Text Box 15">
          <a:extLst>
            <a:ext uri="{FF2B5EF4-FFF2-40B4-BE49-F238E27FC236}">
              <a16:creationId xmlns:a16="http://schemas.microsoft.com/office/drawing/2014/main" id="{7A5B8C07-6D36-4810-BDAA-CF96A58F9C3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4" name="Text Box 15">
          <a:extLst>
            <a:ext uri="{FF2B5EF4-FFF2-40B4-BE49-F238E27FC236}">
              <a16:creationId xmlns:a16="http://schemas.microsoft.com/office/drawing/2014/main" id="{04C405F1-2CEC-4E84-821B-010B374D5F7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5" name="Text Box 15">
          <a:extLst>
            <a:ext uri="{FF2B5EF4-FFF2-40B4-BE49-F238E27FC236}">
              <a16:creationId xmlns:a16="http://schemas.microsoft.com/office/drawing/2014/main" id="{17A94DA9-E76E-479F-9E6C-536CB722D3B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6" name="Text Box 15">
          <a:extLst>
            <a:ext uri="{FF2B5EF4-FFF2-40B4-BE49-F238E27FC236}">
              <a16:creationId xmlns:a16="http://schemas.microsoft.com/office/drawing/2014/main" id="{7E7B001F-B485-4AE7-B64F-93589E2BFCE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7" name="Text Box 15">
          <a:extLst>
            <a:ext uri="{FF2B5EF4-FFF2-40B4-BE49-F238E27FC236}">
              <a16:creationId xmlns:a16="http://schemas.microsoft.com/office/drawing/2014/main" id="{F85EE9E3-683A-4B77-860E-AFF3408F668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8" name="Text Box 15">
          <a:extLst>
            <a:ext uri="{FF2B5EF4-FFF2-40B4-BE49-F238E27FC236}">
              <a16:creationId xmlns:a16="http://schemas.microsoft.com/office/drawing/2014/main" id="{89E9019A-E08D-43B8-B27F-ECC3B1399CF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9" name="Text Box 15">
          <a:extLst>
            <a:ext uri="{FF2B5EF4-FFF2-40B4-BE49-F238E27FC236}">
              <a16:creationId xmlns:a16="http://schemas.microsoft.com/office/drawing/2014/main" id="{9F97BABF-1B52-4A2F-ABAF-19CED3F2408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0" name="Text Box 15">
          <a:extLst>
            <a:ext uri="{FF2B5EF4-FFF2-40B4-BE49-F238E27FC236}">
              <a16:creationId xmlns:a16="http://schemas.microsoft.com/office/drawing/2014/main" id="{65D0776B-4544-4573-A566-C91B1915B3F9}"/>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1" name="Text Box 15">
          <a:extLst>
            <a:ext uri="{FF2B5EF4-FFF2-40B4-BE49-F238E27FC236}">
              <a16:creationId xmlns:a16="http://schemas.microsoft.com/office/drawing/2014/main" id="{02F59F20-F560-4C57-BF40-23E6A022320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2" name="Text Box 15">
          <a:extLst>
            <a:ext uri="{FF2B5EF4-FFF2-40B4-BE49-F238E27FC236}">
              <a16:creationId xmlns:a16="http://schemas.microsoft.com/office/drawing/2014/main" id="{D32D8C3B-17C4-4B54-978B-A1227330D73C}"/>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3" name="Text Box 15">
          <a:extLst>
            <a:ext uri="{FF2B5EF4-FFF2-40B4-BE49-F238E27FC236}">
              <a16:creationId xmlns:a16="http://schemas.microsoft.com/office/drawing/2014/main" id="{868D4F31-9772-471C-B88C-60AAECBBD58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4" name="Text Box 15">
          <a:extLst>
            <a:ext uri="{FF2B5EF4-FFF2-40B4-BE49-F238E27FC236}">
              <a16:creationId xmlns:a16="http://schemas.microsoft.com/office/drawing/2014/main" id="{ADF782FA-2E27-498B-BC38-B80CD32586BC}"/>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5" name="Text Box 15">
          <a:extLst>
            <a:ext uri="{FF2B5EF4-FFF2-40B4-BE49-F238E27FC236}">
              <a16:creationId xmlns:a16="http://schemas.microsoft.com/office/drawing/2014/main" id="{EB7DCC78-FF03-4A7D-9BDF-15098BC862FA}"/>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6" name="Text Box 15">
          <a:extLst>
            <a:ext uri="{FF2B5EF4-FFF2-40B4-BE49-F238E27FC236}">
              <a16:creationId xmlns:a16="http://schemas.microsoft.com/office/drawing/2014/main" id="{5B37CB9F-200F-408A-A1F8-E4325C86F34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7" name="Text Box 15">
          <a:extLst>
            <a:ext uri="{FF2B5EF4-FFF2-40B4-BE49-F238E27FC236}">
              <a16:creationId xmlns:a16="http://schemas.microsoft.com/office/drawing/2014/main" id="{0395E9AE-02E0-48F8-95EA-A1A96792BB90}"/>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8" name="Text Box 15">
          <a:extLst>
            <a:ext uri="{FF2B5EF4-FFF2-40B4-BE49-F238E27FC236}">
              <a16:creationId xmlns:a16="http://schemas.microsoft.com/office/drawing/2014/main" id="{F037D9AC-9BF3-4370-8DBD-38C7821C9FE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9" name="Text Box 15">
          <a:extLst>
            <a:ext uri="{FF2B5EF4-FFF2-40B4-BE49-F238E27FC236}">
              <a16:creationId xmlns:a16="http://schemas.microsoft.com/office/drawing/2014/main" id="{DB5A290F-EF7F-43A6-9DE2-5C35B0BADC9A}"/>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540" name="Text Box 15">
          <a:extLst>
            <a:ext uri="{FF2B5EF4-FFF2-40B4-BE49-F238E27FC236}">
              <a16:creationId xmlns:a16="http://schemas.microsoft.com/office/drawing/2014/main" id="{8F46E14C-ABA5-4392-A128-2D647E044039}"/>
            </a:ext>
          </a:extLst>
        </xdr:cNvPr>
        <xdr:cNvSpPr txBox="1">
          <a:spLocks noChangeArrowheads="1"/>
        </xdr:cNvSpPr>
      </xdr:nvSpPr>
      <xdr:spPr bwMode="auto">
        <a:xfrm>
          <a:off x="4743450" y="20593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1" name="Text Box 15">
          <a:extLst>
            <a:ext uri="{FF2B5EF4-FFF2-40B4-BE49-F238E27FC236}">
              <a16:creationId xmlns:a16="http://schemas.microsoft.com/office/drawing/2014/main" id="{D9EFF57F-E222-483B-BCE0-23BECE68FC7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42" name="Text Box 15">
          <a:extLst>
            <a:ext uri="{FF2B5EF4-FFF2-40B4-BE49-F238E27FC236}">
              <a16:creationId xmlns:a16="http://schemas.microsoft.com/office/drawing/2014/main" id="{93B983E7-456E-4A45-89A9-1B309CE4CB96}"/>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3" name="Text Box 15">
          <a:extLst>
            <a:ext uri="{FF2B5EF4-FFF2-40B4-BE49-F238E27FC236}">
              <a16:creationId xmlns:a16="http://schemas.microsoft.com/office/drawing/2014/main" id="{BE162B6D-68C2-4A9B-8831-92F6155AE57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4" name="Text Box 15">
          <a:extLst>
            <a:ext uri="{FF2B5EF4-FFF2-40B4-BE49-F238E27FC236}">
              <a16:creationId xmlns:a16="http://schemas.microsoft.com/office/drawing/2014/main" id="{91EA3CF2-1430-4714-A72A-9DA58F4CE1C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5" name="Text Box 15">
          <a:extLst>
            <a:ext uri="{FF2B5EF4-FFF2-40B4-BE49-F238E27FC236}">
              <a16:creationId xmlns:a16="http://schemas.microsoft.com/office/drawing/2014/main" id="{60BCC337-9DC7-4BC2-9B59-2B422F2A3E0F}"/>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6" name="Text Box 15">
          <a:extLst>
            <a:ext uri="{FF2B5EF4-FFF2-40B4-BE49-F238E27FC236}">
              <a16:creationId xmlns:a16="http://schemas.microsoft.com/office/drawing/2014/main" id="{279E891A-A5E1-4F15-B9DF-DEDE5E29E122}"/>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7" name="Text Box 15">
          <a:extLst>
            <a:ext uri="{FF2B5EF4-FFF2-40B4-BE49-F238E27FC236}">
              <a16:creationId xmlns:a16="http://schemas.microsoft.com/office/drawing/2014/main" id="{C6C71BC0-3315-4CEB-81E7-D5E7341BAC39}"/>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8" name="Text Box 15">
          <a:extLst>
            <a:ext uri="{FF2B5EF4-FFF2-40B4-BE49-F238E27FC236}">
              <a16:creationId xmlns:a16="http://schemas.microsoft.com/office/drawing/2014/main" id="{56DB84C7-53B3-4390-8766-586F5CB7CEF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9" name="Text Box 15">
          <a:extLst>
            <a:ext uri="{FF2B5EF4-FFF2-40B4-BE49-F238E27FC236}">
              <a16:creationId xmlns:a16="http://schemas.microsoft.com/office/drawing/2014/main" id="{97D397AD-7AF5-4087-86D8-E7B5D895F645}"/>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0" name="Text Box 15">
          <a:extLst>
            <a:ext uri="{FF2B5EF4-FFF2-40B4-BE49-F238E27FC236}">
              <a16:creationId xmlns:a16="http://schemas.microsoft.com/office/drawing/2014/main" id="{8AD86B99-32FC-4BAF-A31B-020B90F7DBC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1" name="Text Box 15">
          <a:extLst>
            <a:ext uri="{FF2B5EF4-FFF2-40B4-BE49-F238E27FC236}">
              <a16:creationId xmlns:a16="http://schemas.microsoft.com/office/drawing/2014/main" id="{CC093BB3-E72B-49EE-A3CE-B617808EF1E6}"/>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2" name="Text Box 15">
          <a:extLst>
            <a:ext uri="{FF2B5EF4-FFF2-40B4-BE49-F238E27FC236}">
              <a16:creationId xmlns:a16="http://schemas.microsoft.com/office/drawing/2014/main" id="{B64B8351-177C-4A58-9A3A-748C3F8D17E1}"/>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3" name="Text Box 15">
          <a:extLst>
            <a:ext uri="{FF2B5EF4-FFF2-40B4-BE49-F238E27FC236}">
              <a16:creationId xmlns:a16="http://schemas.microsoft.com/office/drawing/2014/main" id="{6DF10E1D-7740-43EE-A967-73DE6080164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4" name="Text Box 15">
          <a:extLst>
            <a:ext uri="{FF2B5EF4-FFF2-40B4-BE49-F238E27FC236}">
              <a16:creationId xmlns:a16="http://schemas.microsoft.com/office/drawing/2014/main" id="{5F1B0017-7C62-43CF-8CF1-6AC63D87841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5" name="Text Box 15">
          <a:extLst>
            <a:ext uri="{FF2B5EF4-FFF2-40B4-BE49-F238E27FC236}">
              <a16:creationId xmlns:a16="http://schemas.microsoft.com/office/drawing/2014/main" id="{DA4B94BE-E2C2-4118-8B38-CCC1F40291E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6" name="Text Box 15">
          <a:extLst>
            <a:ext uri="{FF2B5EF4-FFF2-40B4-BE49-F238E27FC236}">
              <a16:creationId xmlns:a16="http://schemas.microsoft.com/office/drawing/2014/main" id="{553C7CE1-ECE0-4F01-923A-5D2C5C4C1657}"/>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7" name="Text Box 15">
          <a:extLst>
            <a:ext uri="{FF2B5EF4-FFF2-40B4-BE49-F238E27FC236}">
              <a16:creationId xmlns:a16="http://schemas.microsoft.com/office/drawing/2014/main" id="{D41F606E-3A3B-42B5-8345-BF610243A6BD}"/>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8" name="Text Box 15">
          <a:extLst>
            <a:ext uri="{FF2B5EF4-FFF2-40B4-BE49-F238E27FC236}">
              <a16:creationId xmlns:a16="http://schemas.microsoft.com/office/drawing/2014/main" id="{F775C643-EDB1-4011-942B-A9F6A1E85133}"/>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9" name="Text Box 15">
          <a:extLst>
            <a:ext uri="{FF2B5EF4-FFF2-40B4-BE49-F238E27FC236}">
              <a16:creationId xmlns:a16="http://schemas.microsoft.com/office/drawing/2014/main" id="{59D0428D-08B4-4AD2-8746-9C19AE75ED8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0" name="Text Box 15">
          <a:extLst>
            <a:ext uri="{FF2B5EF4-FFF2-40B4-BE49-F238E27FC236}">
              <a16:creationId xmlns:a16="http://schemas.microsoft.com/office/drawing/2014/main" id="{6B3FFF53-DDD3-4235-B5B7-656865A6A68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1" name="Text Box 15">
          <a:extLst>
            <a:ext uri="{FF2B5EF4-FFF2-40B4-BE49-F238E27FC236}">
              <a16:creationId xmlns:a16="http://schemas.microsoft.com/office/drawing/2014/main" id="{36167FAD-0190-400F-B45C-05983F3604A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2" name="Text Box 15">
          <a:extLst>
            <a:ext uri="{FF2B5EF4-FFF2-40B4-BE49-F238E27FC236}">
              <a16:creationId xmlns:a16="http://schemas.microsoft.com/office/drawing/2014/main" id="{B99B4AA4-37BA-4D40-B2A1-4B7B0ADB136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3" name="Text Box 15">
          <a:extLst>
            <a:ext uri="{FF2B5EF4-FFF2-40B4-BE49-F238E27FC236}">
              <a16:creationId xmlns:a16="http://schemas.microsoft.com/office/drawing/2014/main" id="{974B88BA-7C50-4BD1-A298-E47FFF0F95D8}"/>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4" name="Text Box 15">
          <a:extLst>
            <a:ext uri="{FF2B5EF4-FFF2-40B4-BE49-F238E27FC236}">
              <a16:creationId xmlns:a16="http://schemas.microsoft.com/office/drawing/2014/main" id="{7BF6146C-2753-43FC-AEB0-2358645B573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5" name="Text Box 15">
          <a:extLst>
            <a:ext uri="{FF2B5EF4-FFF2-40B4-BE49-F238E27FC236}">
              <a16:creationId xmlns:a16="http://schemas.microsoft.com/office/drawing/2014/main" id="{EC9A3B65-3B24-418B-8922-B4D14D2B2F8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6" name="Text Box 15">
          <a:extLst>
            <a:ext uri="{FF2B5EF4-FFF2-40B4-BE49-F238E27FC236}">
              <a16:creationId xmlns:a16="http://schemas.microsoft.com/office/drawing/2014/main" id="{4A27E797-F5DF-4210-B9F0-2BC755C747F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7" name="Text Box 15">
          <a:extLst>
            <a:ext uri="{FF2B5EF4-FFF2-40B4-BE49-F238E27FC236}">
              <a16:creationId xmlns:a16="http://schemas.microsoft.com/office/drawing/2014/main" id="{F6509F4D-9DE1-4154-A690-F78E2002556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8" name="Text Box 15">
          <a:extLst>
            <a:ext uri="{FF2B5EF4-FFF2-40B4-BE49-F238E27FC236}">
              <a16:creationId xmlns:a16="http://schemas.microsoft.com/office/drawing/2014/main" id="{CAE709D1-6BB8-4CF8-9E13-454F2B60292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9" name="Text Box 15">
          <a:extLst>
            <a:ext uri="{FF2B5EF4-FFF2-40B4-BE49-F238E27FC236}">
              <a16:creationId xmlns:a16="http://schemas.microsoft.com/office/drawing/2014/main" id="{7A2F7B59-A1D8-4A9F-923B-4D3561D9FBC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0" name="Text Box 15">
          <a:extLst>
            <a:ext uri="{FF2B5EF4-FFF2-40B4-BE49-F238E27FC236}">
              <a16:creationId xmlns:a16="http://schemas.microsoft.com/office/drawing/2014/main" id="{68634A70-3B24-482E-92F7-A710B690DAA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1" name="Text Box 15">
          <a:extLst>
            <a:ext uri="{FF2B5EF4-FFF2-40B4-BE49-F238E27FC236}">
              <a16:creationId xmlns:a16="http://schemas.microsoft.com/office/drawing/2014/main" id="{125B7664-8879-415C-BE51-7820456ED90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2" name="Text Box 15">
          <a:extLst>
            <a:ext uri="{FF2B5EF4-FFF2-40B4-BE49-F238E27FC236}">
              <a16:creationId xmlns:a16="http://schemas.microsoft.com/office/drawing/2014/main" id="{9615DF8D-820A-4AEC-9C28-D0EF9380FFD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3" name="Text Box 15">
          <a:extLst>
            <a:ext uri="{FF2B5EF4-FFF2-40B4-BE49-F238E27FC236}">
              <a16:creationId xmlns:a16="http://schemas.microsoft.com/office/drawing/2014/main" id="{D2DB0C93-16E3-4666-8A3A-2F44749DC0A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4" name="Text Box 15">
          <a:extLst>
            <a:ext uri="{FF2B5EF4-FFF2-40B4-BE49-F238E27FC236}">
              <a16:creationId xmlns:a16="http://schemas.microsoft.com/office/drawing/2014/main" id="{83CD50EF-DFCE-4155-914A-773611129EA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5" name="Text Box 15">
          <a:extLst>
            <a:ext uri="{FF2B5EF4-FFF2-40B4-BE49-F238E27FC236}">
              <a16:creationId xmlns:a16="http://schemas.microsoft.com/office/drawing/2014/main" id="{317ED214-CBA0-4046-8CF0-7678850E337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6" name="Text Box 15">
          <a:extLst>
            <a:ext uri="{FF2B5EF4-FFF2-40B4-BE49-F238E27FC236}">
              <a16:creationId xmlns:a16="http://schemas.microsoft.com/office/drawing/2014/main" id="{F22A9BAA-D69C-46A0-A45D-3E5840D4F78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7" name="Text Box 15">
          <a:extLst>
            <a:ext uri="{FF2B5EF4-FFF2-40B4-BE49-F238E27FC236}">
              <a16:creationId xmlns:a16="http://schemas.microsoft.com/office/drawing/2014/main" id="{159D747E-5814-47E4-A293-29AB675A7BA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8" name="Text Box 15">
          <a:extLst>
            <a:ext uri="{FF2B5EF4-FFF2-40B4-BE49-F238E27FC236}">
              <a16:creationId xmlns:a16="http://schemas.microsoft.com/office/drawing/2014/main" id="{FAA486AD-FBC0-4693-8D67-6D806253D55D}"/>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9" name="Text Box 15">
          <a:extLst>
            <a:ext uri="{FF2B5EF4-FFF2-40B4-BE49-F238E27FC236}">
              <a16:creationId xmlns:a16="http://schemas.microsoft.com/office/drawing/2014/main" id="{F9AF5AC4-D0EF-4094-BDA7-C73A3644544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0" name="Text Box 15">
          <a:extLst>
            <a:ext uri="{FF2B5EF4-FFF2-40B4-BE49-F238E27FC236}">
              <a16:creationId xmlns:a16="http://schemas.microsoft.com/office/drawing/2014/main" id="{E7936CB0-C7B2-4828-B011-050C3B4D9391}"/>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1" name="Text Box 15">
          <a:extLst>
            <a:ext uri="{FF2B5EF4-FFF2-40B4-BE49-F238E27FC236}">
              <a16:creationId xmlns:a16="http://schemas.microsoft.com/office/drawing/2014/main" id="{84707048-02EC-41ED-8F8A-72AFD11AE9A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2" name="Text Box 15">
          <a:extLst>
            <a:ext uri="{FF2B5EF4-FFF2-40B4-BE49-F238E27FC236}">
              <a16:creationId xmlns:a16="http://schemas.microsoft.com/office/drawing/2014/main" id="{C27C47DA-BEE7-43D8-A6F7-15190EF768F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3" name="Text Box 15">
          <a:extLst>
            <a:ext uri="{FF2B5EF4-FFF2-40B4-BE49-F238E27FC236}">
              <a16:creationId xmlns:a16="http://schemas.microsoft.com/office/drawing/2014/main" id="{6BADA422-8AA0-41BB-BDA5-7B530BC4F67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4" name="Text Box 15">
          <a:extLst>
            <a:ext uri="{FF2B5EF4-FFF2-40B4-BE49-F238E27FC236}">
              <a16:creationId xmlns:a16="http://schemas.microsoft.com/office/drawing/2014/main" id="{53BD8537-1F28-4C67-B099-97DFA9B4AFD8}"/>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5" name="Text Box 15">
          <a:extLst>
            <a:ext uri="{FF2B5EF4-FFF2-40B4-BE49-F238E27FC236}">
              <a16:creationId xmlns:a16="http://schemas.microsoft.com/office/drawing/2014/main" id="{8D441BF6-A5C8-4F94-8C08-87029DB0DDD4}"/>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6" name="Text Box 15">
          <a:extLst>
            <a:ext uri="{FF2B5EF4-FFF2-40B4-BE49-F238E27FC236}">
              <a16:creationId xmlns:a16="http://schemas.microsoft.com/office/drawing/2014/main" id="{FCE1F7DF-0C97-429D-AD5B-429A8DF6731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7" name="Text Box 15">
          <a:extLst>
            <a:ext uri="{FF2B5EF4-FFF2-40B4-BE49-F238E27FC236}">
              <a16:creationId xmlns:a16="http://schemas.microsoft.com/office/drawing/2014/main" id="{57321193-6E8F-4228-8398-56877D27372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25</xdr:col>
      <xdr:colOff>0</xdr:colOff>
      <xdr:row>26</xdr:row>
      <xdr:rowOff>128588</xdr:rowOff>
    </xdr:from>
    <xdr:to>
      <xdr:col>25</xdr:col>
      <xdr:colOff>0</xdr:colOff>
      <xdr:row>29</xdr:row>
      <xdr:rowOff>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28</xdr:row>
      <xdr:rowOff>0</xdr:rowOff>
    </xdr:from>
    <xdr:to>
      <xdr:col>25</xdr:col>
      <xdr:colOff>0</xdr:colOff>
      <xdr:row>29</xdr:row>
      <xdr:rowOff>0</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uaermv-my.sharepoint.com/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uaermv-my.sharepoint.com/Users/BENAVIDES%20SALAS/Dropbox/VICTOR%20BENAVIDES/GOBERNACION%202018/PRODUCTOS/F-ES-05%20MAPA%20DE%20RIESGOS%20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8:K28" totalsRowShown="0" headerRowDxfId="122" tableBorderDxfId="121" headerRowCellStyle="Normal 2">
  <autoFilter ref="F8:K28" xr:uid="{00000000-0009-0000-0100-000001000000}"/>
  <tableColumns count="6">
    <tableColumn id="2" xr3:uid="{00000000-0010-0000-0000-000002000000}" name="TIPOLOGÍA" dataDxfId="120" dataCellStyle="Normal 2"/>
    <tableColumn id="3" xr3:uid="{00000000-0010-0000-0000-000003000000}" name="¿QUÉ? _x000a_IMPACTO" dataDxfId="119" dataCellStyle="Normal 2"/>
    <tableColumn id="4" xr3:uid="{00000000-0010-0000-0000-000004000000}" name="¿CÓMO?_x000a_CAUSA INMEDIATA _x000a_(Iniciar con la palabra _x000a_por)" dataDxfId="118" dataCellStyle="Normal 2"/>
    <tableColumn id="5" xr3:uid="{00000000-0010-0000-0000-000005000000}" name="¿PORQUÉ?_x000a_CAUSA RAÍZ_x000a_(Iniciar con _x000a_debido a/a causa de)" dataDxfId="117" dataCellStyle="Normal 2"/>
    <tableColumn id="6" xr3:uid="{00000000-0010-0000-0000-000006000000}" name="DESCRIPCIÓN DEL RIESGO" dataDxfId="116">
      <calculatedColumnFormula>(CONCATENATE(Tabla1[[#This Row],[¿QUÉ? 
IMPACTO]]," ","por",Tabla1[[#This Row],[¿CÓMO?
CAUSA INMEDIATA 
(Iniciar con la palabra 
por)]]," ","a causa de"," ",Tabla1[[#This Row],[¿PORQUÉ?
CAUSA RAÍZ
(Iniciar con 
debido a/a causa de)]]))</calculatedColumnFormula>
    </tableColumn>
    <tableColumn id="1" xr3:uid="{00000000-0010-0000-0000-000001000000}" name="SUB CAUSAS (Si aplica)" dataDxfId="115"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114" dataDxfId="113">
  <autoFilter ref="A31:E35" xr:uid="{00000000-0009-0000-0100-000006000000}"/>
  <tableColumns count="5">
    <tableColumn id="1" xr3:uid="{00000000-0010-0000-0100-000001000000}" name="Gestión" dataDxfId="112"/>
    <tableColumn id="2" xr3:uid="{00000000-0010-0000-0100-000002000000}" name="Fiscal" dataDxfId="111"/>
    <tableColumn id="3" xr3:uid="{00000000-0010-0000-0100-000003000000}" name="Seguridad_Información" dataDxfId="110"/>
    <tableColumn id="4" xr3:uid="{00000000-0010-0000-0100-000004000000}" name="Integridad_Pública_Corrupción" dataDxfId="109"/>
    <tableColumn id="5" xr3:uid="{00000000-0010-0000-0100-000005000000}" name="Integridad_Pública_LA_FT_FP" dataDxfId="108"/>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107" dataDxfId="106">
  <autoFilter ref="A38:F47" xr:uid="{00000000-0009-0000-0100-000002000000}"/>
  <tableColumns count="6">
    <tableColumn id="1" xr3:uid="{00000000-0010-0000-0200-000001000000}" name="Ejecución_administración_de_procesos" dataDxfId="105"/>
    <tableColumn id="2" xr3:uid="{00000000-0010-0000-0200-000002000000}" name="Transacción_u_Operación_aplica_para_LA_FT_FP" dataDxfId="104"/>
    <tableColumn id="3" xr3:uid="{00000000-0010-0000-0200-000003000000}" name="Talento_Humano" dataDxfId="103"/>
    <tableColumn id="4" xr3:uid="{00000000-0010-0000-0200-000004000000}" name="Tecnología" dataDxfId="102"/>
    <tableColumn id="5" xr3:uid="{00000000-0010-0000-0200-000005000000}" name="Infraestructura" dataDxfId="101"/>
    <tableColumn id="6" xr3:uid="{00000000-0010-0000-0200-000006000000}" name="Evento_externo" dataDxfId="100"/>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99" dataDxfId="98">
  <autoFilter ref="H37:I43" xr:uid="{00000000-0009-0000-0100-000003000000}"/>
  <tableColumns count="2">
    <tableColumn id="1" xr3:uid="{00000000-0010-0000-0300-000001000000}" name="FACTOR DE RIESGO" dataDxfId="97"/>
    <tableColumn id="2" xr3:uid="{00000000-0010-0000-0300-000002000000}" name="Descripción" dataDxfId="96"/>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10.bin"/><Relationship Id="rId4" Type="http://schemas.openxmlformats.org/officeDocument/2006/relationships/table" Target="../tables/table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topLeftCell="A40" zoomScale="90" zoomScaleNormal="90" workbookViewId="0">
      <selection activeCell="B6" sqref="B6:H7"/>
    </sheetView>
  </sheetViews>
  <sheetFormatPr baseColWidth="10" defaultColWidth="0" defaultRowHeight="14.25" zeroHeight="1" x14ac:dyDescent="0.2"/>
  <cols>
    <col min="1" max="1" width="2.85546875" style="288" customWidth="1"/>
    <col min="2" max="3" width="24.42578125" style="288" customWidth="1"/>
    <col min="4" max="4" width="16" style="288" customWidth="1"/>
    <col min="5" max="5" width="24.42578125" style="288" customWidth="1"/>
    <col min="6" max="6" width="27.42578125" style="288" customWidth="1"/>
    <col min="7" max="8" width="24.42578125" style="288" customWidth="1"/>
    <col min="9" max="9" width="4.28515625" style="288" customWidth="1"/>
    <col min="10" max="16384" width="11.42578125" style="288" hidden="1"/>
  </cols>
  <sheetData>
    <row r="1" spans="2:8" ht="27.75" customHeight="1" x14ac:dyDescent="0.2">
      <c r="B1" s="397"/>
      <c r="C1" s="403" t="s">
        <v>389</v>
      </c>
      <c r="D1" s="403"/>
      <c r="E1" s="403"/>
      <c r="F1" s="403"/>
      <c r="G1" s="403"/>
      <c r="H1" s="404"/>
    </row>
    <row r="2" spans="2:8" ht="26.25" customHeight="1" x14ac:dyDescent="0.25">
      <c r="B2" s="398"/>
      <c r="C2" s="400" t="s">
        <v>398</v>
      </c>
      <c r="D2" s="401"/>
      <c r="E2" s="401"/>
      <c r="F2" s="401"/>
      <c r="G2" s="402"/>
      <c r="H2" s="387"/>
    </row>
    <row r="3" spans="2:8" ht="24" customHeight="1" thickBot="1" x14ac:dyDescent="0.25">
      <c r="B3" s="399"/>
      <c r="C3" s="405" t="s">
        <v>390</v>
      </c>
      <c r="D3" s="405"/>
      <c r="E3" s="405"/>
      <c r="F3" s="405"/>
      <c r="G3" s="405"/>
      <c r="H3" s="406"/>
    </row>
    <row r="4" spans="2:8" ht="18" x14ac:dyDescent="0.2">
      <c r="B4" s="407" t="s">
        <v>0</v>
      </c>
      <c r="C4" s="408"/>
      <c r="D4" s="408"/>
      <c r="E4" s="408"/>
      <c r="F4" s="408"/>
      <c r="G4" s="408"/>
      <c r="H4" s="409"/>
    </row>
    <row r="5" spans="2:8" x14ac:dyDescent="0.2">
      <c r="B5" s="289"/>
      <c r="C5" s="290"/>
      <c r="D5" s="290"/>
      <c r="E5" s="290"/>
      <c r="F5" s="290"/>
      <c r="G5" s="290"/>
      <c r="H5" s="291"/>
    </row>
    <row r="6" spans="2:8" ht="63" customHeight="1" x14ac:dyDescent="0.2">
      <c r="B6" s="410" t="s">
        <v>327</v>
      </c>
      <c r="C6" s="411"/>
      <c r="D6" s="411"/>
      <c r="E6" s="411"/>
      <c r="F6" s="411"/>
      <c r="G6" s="411"/>
      <c r="H6" s="412"/>
    </row>
    <row r="7" spans="2:8" ht="60.75" customHeight="1" x14ac:dyDescent="0.2">
      <c r="B7" s="413"/>
      <c r="C7" s="414"/>
      <c r="D7" s="414"/>
      <c r="E7" s="414"/>
      <c r="F7" s="414"/>
      <c r="G7" s="414"/>
      <c r="H7" s="415"/>
    </row>
    <row r="8" spans="2:8" ht="15" x14ac:dyDescent="0.2">
      <c r="B8" s="416" t="s">
        <v>1</v>
      </c>
      <c r="C8" s="417"/>
      <c r="D8" s="417"/>
      <c r="E8" s="417"/>
      <c r="F8" s="417"/>
      <c r="G8" s="417"/>
      <c r="H8" s="418"/>
    </row>
    <row r="9" spans="2:8" ht="127.5" customHeight="1" x14ac:dyDescent="0.2">
      <c r="B9" s="419" t="s">
        <v>328</v>
      </c>
      <c r="C9" s="420"/>
      <c r="D9" s="420"/>
      <c r="E9" s="420"/>
      <c r="F9" s="420"/>
      <c r="G9" s="420"/>
      <c r="H9" s="421"/>
    </row>
    <row r="10" spans="2:8" x14ac:dyDescent="0.2">
      <c r="B10" s="292"/>
      <c r="C10" s="293"/>
      <c r="D10" s="293"/>
      <c r="E10" s="293"/>
      <c r="F10" s="293"/>
      <c r="G10" s="293"/>
      <c r="H10" s="294"/>
    </row>
    <row r="11" spans="2:8" ht="30.75" customHeight="1" x14ac:dyDescent="0.2">
      <c r="B11" s="422" t="s">
        <v>349</v>
      </c>
      <c r="C11" s="423"/>
      <c r="D11" s="423"/>
      <c r="E11" s="423"/>
      <c r="F11" s="423"/>
      <c r="G11" s="423"/>
      <c r="H11" s="424"/>
    </row>
    <row r="12" spans="2:8" s="295" customFormat="1" ht="20.45" customHeight="1" x14ac:dyDescent="0.2">
      <c r="B12" s="427"/>
      <c r="C12" s="428"/>
      <c r="D12" s="428"/>
      <c r="E12" s="428"/>
      <c r="F12" s="428"/>
      <c r="G12" s="428"/>
      <c r="H12" s="429"/>
    </row>
    <row r="13" spans="2:8" ht="20.45" customHeight="1" x14ac:dyDescent="0.2">
      <c r="B13" s="416" t="s">
        <v>2</v>
      </c>
      <c r="C13" s="425"/>
      <c r="D13" s="425"/>
      <c r="E13" s="425"/>
      <c r="F13" s="425"/>
      <c r="G13" s="425"/>
      <c r="H13" s="426"/>
    </row>
    <row r="14" spans="2:8" ht="9" customHeight="1" x14ac:dyDescent="0.2">
      <c r="B14" s="416"/>
      <c r="C14" s="425"/>
      <c r="D14" s="425"/>
      <c r="E14" s="425"/>
      <c r="F14" s="425"/>
      <c r="G14" s="425"/>
      <c r="H14" s="426"/>
    </row>
    <row r="15" spans="2:8" ht="15" x14ac:dyDescent="0.2">
      <c r="B15" s="416" t="s">
        <v>3</v>
      </c>
      <c r="C15" s="425"/>
      <c r="D15" s="425"/>
      <c r="E15" s="425"/>
      <c r="F15" s="425"/>
      <c r="G15" s="425"/>
      <c r="H15" s="426"/>
    </row>
    <row r="16" spans="2:8" ht="15" x14ac:dyDescent="0.2">
      <c r="B16" s="296"/>
      <c r="C16" s="297"/>
      <c r="D16" s="297"/>
      <c r="E16" s="297"/>
      <c r="F16" s="297"/>
      <c r="G16" s="297"/>
      <c r="H16" s="298"/>
    </row>
    <row r="17" spans="2:8" ht="18.75" customHeight="1" x14ac:dyDescent="0.2">
      <c r="B17" s="416" t="s">
        <v>319</v>
      </c>
      <c r="C17" s="425"/>
      <c r="D17" s="425"/>
      <c r="E17" s="425"/>
      <c r="F17" s="425"/>
      <c r="G17" s="425"/>
      <c r="H17" s="426"/>
    </row>
    <row r="18" spans="2:8" ht="18.75" customHeight="1" x14ac:dyDescent="0.2">
      <c r="B18" s="296"/>
      <c r="C18" s="297"/>
      <c r="D18" s="297"/>
      <c r="E18" s="297"/>
      <c r="F18" s="297"/>
      <c r="G18" s="297"/>
      <c r="H18" s="298"/>
    </row>
    <row r="19" spans="2:8" ht="18.75" customHeight="1" x14ac:dyDescent="0.2">
      <c r="B19" s="416" t="s">
        <v>320</v>
      </c>
      <c r="C19" s="425"/>
      <c r="D19" s="425"/>
      <c r="E19" s="425"/>
      <c r="F19" s="425"/>
      <c r="G19" s="425"/>
      <c r="H19" s="426"/>
    </row>
    <row r="20" spans="2:8" ht="18.75" customHeight="1" thickBot="1" x14ac:dyDescent="0.25">
      <c r="B20" s="299"/>
      <c r="C20" s="300"/>
      <c r="D20" s="300"/>
      <c r="E20" s="300"/>
      <c r="F20" s="300"/>
      <c r="G20" s="300"/>
      <c r="H20" s="301"/>
    </row>
    <row r="21" spans="2:8" ht="15" thickTop="1" x14ac:dyDescent="0.2">
      <c r="B21" s="302"/>
      <c r="C21" s="434" t="s">
        <v>4</v>
      </c>
      <c r="D21" s="435"/>
      <c r="E21" s="436" t="s">
        <v>5</v>
      </c>
      <c r="F21" s="437"/>
      <c r="G21" s="303"/>
      <c r="H21" s="304"/>
    </row>
    <row r="22" spans="2:8" ht="35.25" customHeight="1" x14ac:dyDescent="0.2">
      <c r="B22" s="302"/>
      <c r="C22" s="430" t="s">
        <v>6</v>
      </c>
      <c r="D22" s="431"/>
      <c r="E22" s="432" t="s">
        <v>7</v>
      </c>
      <c r="F22" s="433"/>
      <c r="G22" s="303"/>
      <c r="H22" s="304"/>
    </row>
    <row r="23" spans="2:8" ht="17.25" customHeight="1" x14ac:dyDescent="0.2">
      <c r="B23" s="302"/>
      <c r="C23" s="430" t="s">
        <v>8</v>
      </c>
      <c r="D23" s="431"/>
      <c r="E23" s="432" t="s">
        <v>9</v>
      </c>
      <c r="F23" s="433"/>
      <c r="G23" s="303"/>
      <c r="H23" s="304"/>
    </row>
    <row r="24" spans="2:8" ht="50.25" customHeight="1" x14ac:dyDescent="0.2">
      <c r="B24" s="302"/>
      <c r="C24" s="430" t="s">
        <v>10</v>
      </c>
      <c r="D24" s="431"/>
      <c r="E24" s="432" t="s">
        <v>11</v>
      </c>
      <c r="F24" s="433"/>
      <c r="G24" s="303"/>
      <c r="H24" s="304"/>
    </row>
    <row r="25" spans="2:8" ht="42" customHeight="1" x14ac:dyDescent="0.2">
      <c r="B25" s="302"/>
      <c r="C25" s="430" t="s">
        <v>12</v>
      </c>
      <c r="D25" s="431"/>
      <c r="E25" s="432" t="s">
        <v>13</v>
      </c>
      <c r="F25" s="433"/>
      <c r="G25" s="303"/>
      <c r="H25" s="304"/>
    </row>
    <row r="26" spans="2:8" ht="77.25" customHeight="1" x14ac:dyDescent="0.2">
      <c r="B26" s="302"/>
      <c r="C26" s="430" t="s">
        <v>14</v>
      </c>
      <c r="D26" s="431"/>
      <c r="E26" s="432" t="s">
        <v>318</v>
      </c>
      <c r="F26" s="433"/>
      <c r="G26" s="303"/>
      <c r="H26" s="304"/>
    </row>
    <row r="27" spans="2:8" ht="69.75" customHeight="1" x14ac:dyDescent="0.2">
      <c r="B27" s="302"/>
      <c r="C27" s="438" t="s">
        <v>15</v>
      </c>
      <c r="D27" s="439"/>
      <c r="E27" s="440" t="s">
        <v>16</v>
      </c>
      <c r="F27" s="441"/>
      <c r="G27" s="303"/>
      <c r="H27" s="304"/>
    </row>
    <row r="28" spans="2:8" ht="69.75" customHeight="1" x14ac:dyDescent="0.2">
      <c r="B28" s="302"/>
      <c r="C28" s="438" t="s">
        <v>17</v>
      </c>
      <c r="D28" s="439"/>
      <c r="E28" s="440" t="s">
        <v>321</v>
      </c>
      <c r="F28" s="441"/>
      <c r="G28" s="303"/>
      <c r="H28" s="304"/>
    </row>
    <row r="29" spans="2:8" ht="69.75" customHeight="1" x14ac:dyDescent="0.2">
      <c r="B29" s="302"/>
      <c r="C29" s="438" t="s">
        <v>18</v>
      </c>
      <c r="D29" s="439"/>
      <c r="E29" s="440" t="s">
        <v>329</v>
      </c>
      <c r="F29" s="441"/>
      <c r="G29" s="303"/>
      <c r="H29" s="304"/>
    </row>
    <row r="30" spans="2:8" ht="111.75" customHeight="1" x14ac:dyDescent="0.2">
      <c r="B30" s="302"/>
      <c r="C30" s="438" t="s">
        <v>19</v>
      </c>
      <c r="D30" s="439"/>
      <c r="E30" s="440" t="s">
        <v>322</v>
      </c>
      <c r="F30" s="441"/>
      <c r="G30" s="303"/>
      <c r="H30" s="304"/>
    </row>
    <row r="31" spans="2:8" ht="121.5" customHeight="1" x14ac:dyDescent="0.2">
      <c r="B31" s="302"/>
      <c r="C31" s="438" t="s">
        <v>20</v>
      </c>
      <c r="D31" s="439"/>
      <c r="E31" s="440" t="s">
        <v>21</v>
      </c>
      <c r="F31" s="441"/>
      <c r="G31" s="303"/>
      <c r="H31" s="304"/>
    </row>
    <row r="32" spans="2:8" ht="42.75" customHeight="1" x14ac:dyDescent="0.2">
      <c r="B32" s="302"/>
      <c r="C32" s="438" t="s">
        <v>331</v>
      </c>
      <c r="D32" s="439"/>
      <c r="E32" s="440" t="s">
        <v>332</v>
      </c>
      <c r="F32" s="441"/>
      <c r="G32" s="303"/>
      <c r="H32" s="304"/>
    </row>
    <row r="33" spans="2:8" ht="69.75" customHeight="1" x14ac:dyDescent="0.2">
      <c r="B33" s="302"/>
      <c r="C33" s="438" t="s">
        <v>333</v>
      </c>
      <c r="D33" s="439"/>
      <c r="E33" s="440" t="s">
        <v>334</v>
      </c>
      <c r="F33" s="441"/>
      <c r="G33" s="303"/>
      <c r="H33" s="304"/>
    </row>
    <row r="34" spans="2:8" x14ac:dyDescent="0.2">
      <c r="B34" s="302"/>
      <c r="C34" s="305"/>
      <c r="D34" s="305"/>
      <c r="E34" s="306"/>
      <c r="F34" s="306"/>
      <c r="G34" s="303"/>
      <c r="H34" s="304"/>
    </row>
    <row r="35" spans="2:8" ht="15" x14ac:dyDescent="0.2">
      <c r="B35" s="416" t="s">
        <v>22</v>
      </c>
      <c r="C35" s="425"/>
      <c r="D35" s="425"/>
      <c r="E35" s="425"/>
      <c r="F35" s="425"/>
      <c r="G35" s="425"/>
      <c r="H35" s="426"/>
    </row>
    <row r="36" spans="2:8" ht="14.45" customHeight="1" thickBot="1" x14ac:dyDescent="0.25">
      <c r="B36" s="307"/>
      <c r="C36" s="308"/>
      <c r="D36" s="308"/>
      <c r="E36" s="308"/>
      <c r="F36" s="308"/>
      <c r="G36" s="308"/>
      <c r="H36" s="309"/>
    </row>
    <row r="37" spans="2:8" ht="14.45" customHeight="1" thickTop="1" x14ac:dyDescent="0.2">
      <c r="B37" s="307"/>
      <c r="C37" s="442" t="s">
        <v>4</v>
      </c>
      <c r="D37" s="443"/>
      <c r="E37" s="444" t="s">
        <v>5</v>
      </c>
      <c r="F37" s="445"/>
      <c r="G37" s="308"/>
      <c r="H37" s="309"/>
    </row>
    <row r="38" spans="2:8" ht="126" customHeight="1" x14ac:dyDescent="0.2">
      <c r="B38" s="307"/>
      <c r="C38" s="438" t="s">
        <v>23</v>
      </c>
      <c r="D38" s="439"/>
      <c r="E38" s="440" t="s">
        <v>335</v>
      </c>
      <c r="F38" s="441"/>
      <c r="G38" s="308"/>
      <c r="H38" s="309"/>
    </row>
    <row r="39" spans="2:8" ht="53.45" customHeight="1" x14ac:dyDescent="0.2">
      <c r="B39" s="307"/>
      <c r="C39" s="438" t="s">
        <v>24</v>
      </c>
      <c r="D39" s="439"/>
      <c r="E39" s="440" t="s">
        <v>25</v>
      </c>
      <c r="F39" s="441"/>
      <c r="G39" s="308"/>
      <c r="H39" s="309"/>
    </row>
    <row r="40" spans="2:8" ht="54" customHeight="1" x14ac:dyDescent="0.2">
      <c r="B40" s="307"/>
      <c r="C40" s="438" t="s">
        <v>26</v>
      </c>
      <c r="D40" s="439"/>
      <c r="E40" s="440" t="s">
        <v>27</v>
      </c>
      <c r="F40" s="441"/>
      <c r="G40" s="308"/>
      <c r="H40" s="309"/>
    </row>
    <row r="41" spans="2:8" ht="32.450000000000003" customHeight="1" x14ac:dyDescent="0.2">
      <c r="B41" s="307"/>
      <c r="C41" s="438" t="s">
        <v>28</v>
      </c>
      <c r="D41" s="439"/>
      <c r="E41" s="440" t="s">
        <v>29</v>
      </c>
      <c r="F41" s="441"/>
      <c r="G41" s="308"/>
      <c r="H41" s="309"/>
    </row>
    <row r="42" spans="2:8" ht="15" x14ac:dyDescent="0.2">
      <c r="B42" s="307"/>
      <c r="C42" s="308"/>
      <c r="D42" s="308"/>
      <c r="E42" s="308"/>
      <c r="F42" s="308"/>
      <c r="G42" s="308"/>
      <c r="H42" s="309"/>
    </row>
    <row r="43" spans="2:8" ht="18.75" customHeight="1" x14ac:dyDescent="0.2">
      <c r="B43" s="457" t="s">
        <v>323</v>
      </c>
      <c r="C43" s="458"/>
      <c r="D43" s="458"/>
      <c r="E43" s="458"/>
      <c r="F43" s="458"/>
      <c r="G43" s="458"/>
      <c r="H43" s="459"/>
    </row>
    <row r="44" spans="2:8" ht="18.75" customHeight="1" x14ac:dyDescent="0.2">
      <c r="B44" s="310"/>
      <c r="C44" s="311"/>
      <c r="D44" s="311"/>
      <c r="E44" s="311"/>
      <c r="F44" s="311"/>
      <c r="G44" s="311"/>
      <c r="H44" s="312"/>
    </row>
    <row r="45" spans="2:8" ht="65.25" customHeight="1" x14ac:dyDescent="0.2">
      <c r="B45" s="446" t="s">
        <v>336</v>
      </c>
      <c r="C45" s="447"/>
      <c r="D45" s="447"/>
      <c r="E45" s="447"/>
      <c r="F45" s="447"/>
      <c r="G45" s="447"/>
      <c r="H45" s="448"/>
    </row>
    <row r="46" spans="2:8" ht="18.75" customHeight="1" thickBot="1" x14ac:dyDescent="0.25">
      <c r="B46" s="299"/>
      <c r="C46" s="300"/>
      <c r="D46" s="300"/>
      <c r="E46" s="300"/>
      <c r="F46" s="300"/>
      <c r="G46" s="300"/>
      <c r="H46" s="301"/>
    </row>
    <row r="47" spans="2:8" ht="18.75" customHeight="1" thickTop="1" x14ac:dyDescent="0.2">
      <c r="B47" s="299"/>
      <c r="C47" s="442" t="s">
        <v>4</v>
      </c>
      <c r="D47" s="443"/>
      <c r="E47" s="444" t="s">
        <v>5</v>
      </c>
      <c r="F47" s="445"/>
      <c r="G47" s="300"/>
      <c r="H47" s="301"/>
    </row>
    <row r="48" spans="2:8" ht="62.25" customHeight="1" x14ac:dyDescent="0.2">
      <c r="B48" s="299"/>
      <c r="C48" s="452" t="s">
        <v>30</v>
      </c>
      <c r="D48" s="453"/>
      <c r="E48" s="440" t="s">
        <v>324</v>
      </c>
      <c r="F48" s="441"/>
      <c r="G48" s="300"/>
      <c r="H48" s="301"/>
    </row>
    <row r="49" spans="2:8" ht="54" customHeight="1" x14ac:dyDescent="0.2">
      <c r="B49" s="299"/>
      <c r="C49" s="452" t="s">
        <v>31</v>
      </c>
      <c r="D49" s="453"/>
      <c r="E49" s="440" t="s">
        <v>32</v>
      </c>
      <c r="F49" s="441"/>
      <c r="G49" s="300"/>
      <c r="H49" s="301"/>
    </row>
    <row r="50" spans="2:8" ht="64.5" customHeight="1" x14ac:dyDescent="0.2">
      <c r="B50" s="299"/>
      <c r="C50" s="452" t="s">
        <v>33</v>
      </c>
      <c r="D50" s="453"/>
      <c r="E50" s="440" t="s">
        <v>34</v>
      </c>
      <c r="F50" s="441"/>
      <c r="G50" s="300"/>
      <c r="H50" s="301"/>
    </row>
    <row r="51" spans="2:8" ht="66" customHeight="1" x14ac:dyDescent="0.2">
      <c r="B51" s="299"/>
      <c r="C51" s="452" t="s">
        <v>35</v>
      </c>
      <c r="D51" s="453"/>
      <c r="E51" s="440" t="s">
        <v>34</v>
      </c>
      <c r="F51" s="441"/>
      <c r="G51" s="300"/>
      <c r="H51" s="301"/>
    </row>
    <row r="52" spans="2:8" ht="48.75" customHeight="1" x14ac:dyDescent="0.2">
      <c r="B52" s="299"/>
      <c r="C52" s="452" t="s">
        <v>36</v>
      </c>
      <c r="D52" s="453"/>
      <c r="E52" s="440" t="s">
        <v>37</v>
      </c>
      <c r="F52" s="441"/>
      <c r="G52" s="300"/>
      <c r="H52" s="301"/>
    </row>
    <row r="53" spans="2:8" ht="49.5" customHeight="1" x14ac:dyDescent="0.2">
      <c r="B53" s="299"/>
      <c r="C53" s="452" t="s">
        <v>38</v>
      </c>
      <c r="D53" s="453"/>
      <c r="E53" s="440" t="s">
        <v>337</v>
      </c>
      <c r="F53" s="441"/>
      <c r="G53" s="300"/>
      <c r="H53" s="301"/>
    </row>
    <row r="54" spans="2:8" ht="116.25" customHeight="1" x14ac:dyDescent="0.2">
      <c r="B54" s="299"/>
      <c r="C54" s="452" t="s">
        <v>338</v>
      </c>
      <c r="D54" s="453"/>
      <c r="E54" s="440" t="s">
        <v>339</v>
      </c>
      <c r="F54" s="441"/>
      <c r="G54" s="300"/>
      <c r="H54" s="301"/>
    </row>
    <row r="55" spans="2:8" ht="29.45" customHeight="1" x14ac:dyDescent="0.2">
      <c r="B55" s="299"/>
      <c r="C55" s="452" t="s">
        <v>39</v>
      </c>
      <c r="D55" s="453"/>
      <c r="E55" s="440" t="s">
        <v>40</v>
      </c>
      <c r="F55" s="441"/>
      <c r="G55" s="300"/>
      <c r="H55" s="301"/>
    </row>
    <row r="56" spans="2:8" ht="58.5" customHeight="1" x14ac:dyDescent="0.2">
      <c r="B56" s="299"/>
      <c r="C56" s="452" t="s">
        <v>41</v>
      </c>
      <c r="D56" s="453"/>
      <c r="E56" s="440" t="s">
        <v>340</v>
      </c>
      <c r="F56" s="441"/>
      <c r="G56" s="300"/>
      <c r="H56" s="301"/>
    </row>
    <row r="57" spans="2:8" ht="54.75" customHeight="1" x14ac:dyDescent="0.2">
      <c r="B57" s="299"/>
      <c r="C57" s="452" t="s">
        <v>42</v>
      </c>
      <c r="D57" s="453"/>
      <c r="E57" s="440" t="s">
        <v>341</v>
      </c>
      <c r="F57" s="441"/>
      <c r="G57" s="300"/>
      <c r="H57" s="301"/>
    </row>
    <row r="58" spans="2:8" ht="18.75" customHeight="1" x14ac:dyDescent="0.2">
      <c r="B58" s="299"/>
      <c r="C58" s="300"/>
      <c r="D58" s="300"/>
      <c r="E58" s="300"/>
      <c r="F58" s="300"/>
      <c r="G58" s="300"/>
      <c r="H58" s="301"/>
    </row>
    <row r="59" spans="2:8" ht="18.75" customHeight="1" x14ac:dyDescent="0.2">
      <c r="B59" s="454" t="s">
        <v>325</v>
      </c>
      <c r="C59" s="455"/>
      <c r="D59" s="455"/>
      <c r="E59" s="455"/>
      <c r="F59" s="455"/>
      <c r="G59" s="455"/>
      <c r="H59" s="456"/>
    </row>
    <row r="60" spans="2:8" ht="18.75" customHeight="1" x14ac:dyDescent="0.2">
      <c r="B60" s="299"/>
      <c r="C60" s="300"/>
      <c r="D60" s="300"/>
      <c r="E60" s="300"/>
      <c r="F60" s="300"/>
      <c r="G60" s="300"/>
      <c r="H60" s="301"/>
    </row>
    <row r="61" spans="2:8" ht="18.75" customHeight="1" x14ac:dyDescent="0.2">
      <c r="B61" s="449" t="s">
        <v>326</v>
      </c>
      <c r="C61" s="450"/>
      <c r="D61" s="450"/>
      <c r="E61" s="450"/>
      <c r="F61" s="450"/>
      <c r="G61" s="450"/>
      <c r="H61" s="451"/>
    </row>
    <row r="62" spans="2:8" ht="18.75" customHeight="1" x14ac:dyDescent="0.2">
      <c r="B62" s="296"/>
      <c r="C62" s="297"/>
      <c r="D62" s="297"/>
      <c r="E62" s="297"/>
      <c r="F62" s="297"/>
      <c r="G62" s="297"/>
      <c r="H62" s="298"/>
    </row>
    <row r="63" spans="2:8" ht="30" customHeight="1" x14ac:dyDescent="0.2">
      <c r="B63" s="416" t="s">
        <v>342</v>
      </c>
      <c r="C63" s="425"/>
      <c r="D63" s="425"/>
      <c r="E63" s="425"/>
      <c r="F63" s="425"/>
      <c r="G63" s="425"/>
      <c r="H63" s="426"/>
    </row>
    <row r="64" spans="2:8" ht="18.75" customHeight="1" x14ac:dyDescent="0.2">
      <c r="B64" s="449" t="s">
        <v>343</v>
      </c>
      <c r="C64" s="450"/>
      <c r="D64" s="450"/>
      <c r="E64" s="450"/>
      <c r="F64" s="450"/>
      <c r="G64" s="450"/>
      <c r="H64" s="451"/>
    </row>
    <row r="65" spans="2:8" ht="18.75" customHeight="1" x14ac:dyDescent="0.2">
      <c r="B65" s="313"/>
      <c r="C65" s="314"/>
      <c r="D65" s="314"/>
      <c r="E65" s="314"/>
      <c r="F65" s="314"/>
      <c r="G65" s="314"/>
      <c r="H65" s="315"/>
    </row>
    <row r="66" spans="2:8" ht="54.75" customHeight="1" x14ac:dyDescent="0.2">
      <c r="B66" s="449" t="s">
        <v>344</v>
      </c>
      <c r="C66" s="450"/>
      <c r="D66" s="450"/>
      <c r="E66" s="450"/>
      <c r="F66" s="450"/>
      <c r="G66" s="450"/>
      <c r="H66" s="451"/>
    </row>
    <row r="67" spans="2:8" ht="15" thickBot="1" x14ac:dyDescent="0.25">
      <c r="B67" s="316"/>
      <c r="C67" s="317"/>
      <c r="D67" s="317"/>
      <c r="E67" s="317"/>
      <c r="F67" s="317"/>
      <c r="G67" s="317"/>
      <c r="H67" s="318"/>
    </row>
    <row r="68" spans="2:8" x14ac:dyDescent="0.2"/>
    <row r="69" spans="2:8" x14ac:dyDescent="0.2"/>
    <row r="70" spans="2:8" x14ac:dyDescent="0.2"/>
    <row r="71" spans="2:8" x14ac:dyDescent="0.2"/>
    <row r="72" spans="2:8" x14ac:dyDescent="0.2"/>
    <row r="73" spans="2:8" x14ac:dyDescent="0.2"/>
    <row r="74" spans="2:8" x14ac:dyDescent="0.2"/>
    <row r="75" spans="2:8" x14ac:dyDescent="0.2"/>
    <row r="76" spans="2:8" x14ac:dyDescent="0.2"/>
    <row r="77" spans="2:8" x14ac:dyDescent="0.2"/>
    <row r="78" spans="2:8" x14ac:dyDescent="0.2"/>
    <row r="79" spans="2:8" x14ac:dyDescent="0.2"/>
    <row r="80" spans="2:8"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sheetData>
  <sheetProtection formatCells="0" formatColumns="0" formatRows="0"/>
  <mergeCells count="81">
    <mergeCell ref="B66:H66"/>
    <mergeCell ref="C39:D39"/>
    <mergeCell ref="E39:F39"/>
    <mergeCell ref="B43:H43"/>
    <mergeCell ref="C50:D50"/>
    <mergeCell ref="E50:F50"/>
    <mergeCell ref="C51:D51"/>
    <mergeCell ref="E51:F51"/>
    <mergeCell ref="C52:D52"/>
    <mergeCell ref="E52:F52"/>
    <mergeCell ref="C56:D56"/>
    <mergeCell ref="E56:F56"/>
    <mergeCell ref="C57:D57"/>
    <mergeCell ref="E57:F57"/>
    <mergeCell ref="C53:D53"/>
    <mergeCell ref="C55:D55"/>
    <mergeCell ref="E55:F55"/>
    <mergeCell ref="B64:H64"/>
    <mergeCell ref="C47:D47"/>
    <mergeCell ref="E47:F47"/>
    <mergeCell ref="C48:D48"/>
    <mergeCell ref="E48:F48"/>
    <mergeCell ref="C54:D54"/>
    <mergeCell ref="E54:F54"/>
    <mergeCell ref="C49:D49"/>
    <mergeCell ref="E49:F49"/>
    <mergeCell ref="B59:H59"/>
    <mergeCell ref="B61:H61"/>
    <mergeCell ref="B63:H63"/>
    <mergeCell ref="C40:D40"/>
    <mergeCell ref="E40:F40"/>
    <mergeCell ref="C41:D41"/>
    <mergeCell ref="E41:F41"/>
    <mergeCell ref="E53:F53"/>
    <mergeCell ref="B45:H45"/>
    <mergeCell ref="C31:D31"/>
    <mergeCell ref="E31:F31"/>
    <mergeCell ref="C32:D32"/>
    <mergeCell ref="E32:F32"/>
    <mergeCell ref="C33:D33"/>
    <mergeCell ref="E33:F33"/>
    <mergeCell ref="C38:D38"/>
    <mergeCell ref="E38:F38"/>
    <mergeCell ref="C37:D37"/>
    <mergeCell ref="E37:F37"/>
    <mergeCell ref="B35:H35"/>
    <mergeCell ref="C27:D27"/>
    <mergeCell ref="C25:D25"/>
    <mergeCell ref="E25:F25"/>
    <mergeCell ref="C30:D30"/>
    <mergeCell ref="E27:F27"/>
    <mergeCell ref="C26:D26"/>
    <mergeCell ref="E26:F26"/>
    <mergeCell ref="E30:F30"/>
    <mergeCell ref="C29:D29"/>
    <mergeCell ref="E29:F29"/>
    <mergeCell ref="C28:D28"/>
    <mergeCell ref="E28:F28"/>
    <mergeCell ref="B17:H17"/>
    <mergeCell ref="B13:H13"/>
    <mergeCell ref="B19:H19"/>
    <mergeCell ref="B14:H14"/>
    <mergeCell ref="C24:D24"/>
    <mergeCell ref="E24:F24"/>
    <mergeCell ref="C21:D21"/>
    <mergeCell ref="E21:F21"/>
    <mergeCell ref="C22:D22"/>
    <mergeCell ref="E22:F22"/>
    <mergeCell ref="C23:D23"/>
    <mergeCell ref="E23:F23"/>
    <mergeCell ref="B6:H7"/>
    <mergeCell ref="B8:H8"/>
    <mergeCell ref="B9:H9"/>
    <mergeCell ref="B11:H11"/>
    <mergeCell ref="B15:H15"/>
    <mergeCell ref="B12:H12"/>
    <mergeCell ref="B1:B3"/>
    <mergeCell ref="C2:G2"/>
    <mergeCell ref="C1:H1"/>
    <mergeCell ref="C3:H3"/>
    <mergeCell ref="B4:H4"/>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76"/>
  <sheetViews>
    <sheetView topLeftCell="N4" zoomScale="70" zoomScaleNormal="70" workbookViewId="0">
      <selection activeCell="U25" sqref="U25"/>
    </sheetView>
  </sheetViews>
  <sheetFormatPr baseColWidth="10" defaultColWidth="10.85546875" defaultRowHeight="12.75" x14ac:dyDescent="0.2"/>
  <cols>
    <col min="1" max="1" width="35.42578125" style="128" customWidth="1"/>
    <col min="2" max="2" width="47.140625" style="128" customWidth="1"/>
    <col min="3" max="3" width="42.42578125" style="128" customWidth="1"/>
    <col min="4" max="4" width="34.42578125" style="128" customWidth="1"/>
    <col min="5" max="5" width="27.140625" style="128" customWidth="1"/>
    <col min="6" max="6" width="45.42578125" style="128" customWidth="1"/>
    <col min="7" max="7" width="22.140625" style="128" customWidth="1"/>
    <col min="8" max="8" width="20.85546875" style="128" customWidth="1"/>
    <col min="9" max="9" width="46.28515625" style="128" customWidth="1"/>
    <col min="10" max="10" width="10.85546875" style="128"/>
    <col min="11" max="11" width="20.85546875" style="128" customWidth="1"/>
    <col min="12" max="12" width="14.42578125" style="128" customWidth="1"/>
    <col min="13" max="14" width="21" style="128" customWidth="1"/>
    <col min="15" max="16" width="10.85546875" style="128"/>
    <col min="17" max="17" width="14.85546875" style="128" customWidth="1"/>
    <col min="18" max="18" width="10.85546875" style="128"/>
    <col min="19" max="19" width="16.42578125" style="128" customWidth="1"/>
    <col min="20" max="20" width="10.85546875" style="128"/>
    <col min="21" max="21" width="30.140625" style="128" customWidth="1"/>
    <col min="22" max="24" width="10.85546875" style="128"/>
    <col min="25" max="25" width="32.7109375" style="128" customWidth="1"/>
    <col min="26" max="16384" width="10.85546875" style="128"/>
  </cols>
  <sheetData>
    <row r="1" spans="1:25" ht="25.5" customHeight="1" x14ac:dyDescent="0.2">
      <c r="A1" s="613" t="s">
        <v>84</v>
      </c>
      <c r="B1" s="613"/>
      <c r="E1" s="612" t="s">
        <v>85</v>
      </c>
      <c r="F1" s="612"/>
      <c r="G1" s="612"/>
      <c r="H1" s="612"/>
    </row>
    <row r="2" spans="1:25" ht="48.95" customHeight="1" x14ac:dyDescent="0.2">
      <c r="B2" s="140" t="s">
        <v>52</v>
      </c>
      <c r="C2" s="140"/>
      <c r="E2" s="611" t="s">
        <v>86</v>
      </c>
      <c r="F2" s="611"/>
      <c r="G2" s="611"/>
      <c r="H2" s="611"/>
      <c r="I2" s="611"/>
      <c r="K2" s="611" t="s">
        <v>87</v>
      </c>
      <c r="L2" s="611"/>
      <c r="M2" s="611"/>
      <c r="N2" s="611"/>
      <c r="P2" s="611" t="s">
        <v>35</v>
      </c>
      <c r="Q2" s="611"/>
      <c r="S2" s="129" t="s">
        <v>44</v>
      </c>
      <c r="U2" s="129" t="s">
        <v>88</v>
      </c>
      <c r="W2" s="76" t="s">
        <v>45</v>
      </c>
      <c r="Y2" s="76" t="s">
        <v>6</v>
      </c>
    </row>
    <row r="3" spans="1:25" ht="29.25" thickBot="1" x14ac:dyDescent="0.25">
      <c r="A3" s="130" t="s">
        <v>89</v>
      </c>
      <c r="B3" s="140" t="s">
        <v>89</v>
      </c>
      <c r="C3" s="140" t="s">
        <v>52</v>
      </c>
      <c r="E3" s="131" t="s">
        <v>31</v>
      </c>
      <c r="F3" s="131" t="s">
        <v>33</v>
      </c>
      <c r="H3" s="131" t="s">
        <v>36</v>
      </c>
      <c r="I3" s="131" t="s">
        <v>38</v>
      </c>
      <c r="K3" s="129" t="s">
        <v>90</v>
      </c>
      <c r="L3" s="129" t="s">
        <v>91</v>
      </c>
      <c r="M3" s="129" t="s">
        <v>92</v>
      </c>
      <c r="N3" s="129" t="s">
        <v>93</v>
      </c>
      <c r="P3" s="135" t="s">
        <v>31</v>
      </c>
      <c r="Q3" s="135" t="s">
        <v>94</v>
      </c>
      <c r="S3" s="130" t="s">
        <v>95</v>
      </c>
      <c r="U3" s="11" t="s">
        <v>96</v>
      </c>
      <c r="W3" s="53" t="s">
        <v>97</v>
      </c>
      <c r="Y3" s="11" t="s">
        <v>369</v>
      </c>
    </row>
    <row r="4" spans="1:25" ht="38.25" x14ac:dyDescent="0.2">
      <c r="A4" s="139" t="s">
        <v>98</v>
      </c>
      <c r="B4" s="142" t="s">
        <v>98</v>
      </c>
      <c r="C4" s="153" t="s">
        <v>99</v>
      </c>
      <c r="E4" s="130" t="s">
        <v>100</v>
      </c>
      <c r="F4" s="132">
        <v>0.25</v>
      </c>
      <c r="H4" s="130" t="s">
        <v>101</v>
      </c>
      <c r="I4" s="132">
        <v>0.25</v>
      </c>
      <c r="K4" s="235" t="s">
        <v>102</v>
      </c>
      <c r="L4" s="130" t="s">
        <v>103</v>
      </c>
      <c r="M4" s="130" t="s">
        <v>104</v>
      </c>
      <c r="N4" s="130" t="s">
        <v>105</v>
      </c>
      <c r="P4" s="130" t="s">
        <v>100</v>
      </c>
      <c r="Q4" s="176" t="s">
        <v>106</v>
      </c>
      <c r="S4" s="130" t="s">
        <v>107</v>
      </c>
      <c r="U4" s="11" t="s">
        <v>108</v>
      </c>
      <c r="W4" s="53" t="s">
        <v>109</v>
      </c>
      <c r="Y4" s="11" t="s">
        <v>370</v>
      </c>
    </row>
    <row r="5" spans="1:25" ht="77.25" thickBot="1" x14ac:dyDescent="0.25">
      <c r="A5" s="139" t="s">
        <v>110</v>
      </c>
      <c r="B5" s="146"/>
      <c r="C5" s="154"/>
      <c r="E5" s="130" t="s">
        <v>111</v>
      </c>
      <c r="F5" s="132">
        <v>0.15</v>
      </c>
      <c r="H5" s="130" t="s">
        <v>112</v>
      </c>
      <c r="I5" s="132">
        <v>0.15</v>
      </c>
      <c r="K5" s="235" t="s">
        <v>113</v>
      </c>
      <c r="L5" s="130" t="s">
        <v>114</v>
      </c>
      <c r="M5" s="130" t="s">
        <v>115</v>
      </c>
      <c r="N5" s="130" t="s">
        <v>116</v>
      </c>
      <c r="P5" s="130" t="s">
        <v>111</v>
      </c>
      <c r="Q5" s="176" t="s">
        <v>106</v>
      </c>
      <c r="S5" s="130" t="s">
        <v>117</v>
      </c>
      <c r="U5" s="11" t="s">
        <v>118</v>
      </c>
      <c r="W5" s="53" t="s">
        <v>119</v>
      </c>
      <c r="Y5" s="11" t="s">
        <v>371</v>
      </c>
    </row>
    <row r="6" spans="1:25" ht="28.5" x14ac:dyDescent="0.2">
      <c r="A6" s="139" t="s">
        <v>120</v>
      </c>
      <c r="B6" s="148" t="s">
        <v>110</v>
      </c>
      <c r="C6" s="155" t="s">
        <v>121</v>
      </c>
      <c r="E6" s="130" t="s">
        <v>122</v>
      </c>
      <c r="F6" s="132">
        <v>0.1</v>
      </c>
      <c r="H6" s="130"/>
      <c r="I6" s="130"/>
      <c r="K6" s="235" t="s">
        <v>123</v>
      </c>
      <c r="L6" s="130"/>
      <c r="M6" s="130"/>
      <c r="N6" s="130" t="s">
        <v>124</v>
      </c>
      <c r="P6" s="130" t="s">
        <v>122</v>
      </c>
      <c r="Q6" s="176" t="s">
        <v>125</v>
      </c>
      <c r="S6" s="130" t="s">
        <v>126</v>
      </c>
      <c r="U6" s="11" t="s">
        <v>127</v>
      </c>
      <c r="W6" s="130"/>
      <c r="Y6" s="11" t="s">
        <v>372</v>
      </c>
    </row>
    <row r="7" spans="1:25" ht="43.5" thickBot="1" x14ac:dyDescent="0.25">
      <c r="A7" s="139" t="s">
        <v>128</v>
      </c>
      <c r="B7" s="146"/>
      <c r="C7" s="154"/>
      <c r="E7" s="130"/>
      <c r="F7" s="132"/>
      <c r="P7" s="133"/>
      <c r="S7" s="130" t="s">
        <v>129</v>
      </c>
      <c r="Y7" s="11" t="s">
        <v>373</v>
      </c>
    </row>
    <row r="8" spans="1:25" ht="14.25" x14ac:dyDescent="0.2">
      <c r="A8" s="139" t="s">
        <v>130</v>
      </c>
      <c r="B8" s="148" t="s">
        <v>120</v>
      </c>
      <c r="C8" s="155" t="s">
        <v>131</v>
      </c>
      <c r="S8" s="130"/>
      <c r="Y8" s="11" t="s">
        <v>374</v>
      </c>
    </row>
    <row r="9" spans="1:25" ht="26.25" thickBot="1" x14ac:dyDescent="0.25">
      <c r="A9" s="139" t="s">
        <v>132</v>
      </c>
      <c r="B9" s="150"/>
      <c r="C9" s="154"/>
      <c r="Y9" s="11" t="s">
        <v>375</v>
      </c>
    </row>
    <row r="10" spans="1:25" ht="28.5" x14ac:dyDescent="0.2">
      <c r="A10" s="139" t="s">
        <v>133</v>
      </c>
      <c r="B10" s="148" t="s">
        <v>128</v>
      </c>
      <c r="C10" s="155" t="s">
        <v>134</v>
      </c>
      <c r="Y10" s="11" t="s">
        <v>376</v>
      </c>
    </row>
    <row r="11" spans="1:25" ht="14.25" customHeight="1" thickBot="1" x14ac:dyDescent="0.25">
      <c r="A11" s="141"/>
      <c r="B11" s="146"/>
      <c r="C11" s="154"/>
      <c r="Y11" s="11" t="s">
        <v>377</v>
      </c>
    </row>
    <row r="12" spans="1:25" ht="14.25" customHeight="1" x14ac:dyDescent="0.2">
      <c r="B12" s="148" t="s">
        <v>130</v>
      </c>
      <c r="C12" s="149" t="s">
        <v>99</v>
      </c>
      <c r="Y12" s="11" t="s">
        <v>378</v>
      </c>
    </row>
    <row r="13" spans="1:25" ht="14.25" customHeight="1" x14ac:dyDescent="0.2">
      <c r="A13" s="233" t="s">
        <v>56</v>
      </c>
      <c r="B13" s="145"/>
      <c r="C13" s="144" t="s">
        <v>121</v>
      </c>
      <c r="Y13" s="11" t="s">
        <v>379</v>
      </c>
    </row>
    <row r="14" spans="1:25" ht="14.25" customHeight="1" x14ac:dyDescent="0.2">
      <c r="A14" s="234" t="s">
        <v>135</v>
      </c>
      <c r="B14" s="143"/>
      <c r="C14" s="144" t="s">
        <v>131</v>
      </c>
      <c r="Y14" s="11" t="s">
        <v>380</v>
      </c>
    </row>
    <row r="15" spans="1:25" ht="14.25" customHeight="1" x14ac:dyDescent="0.2">
      <c r="A15" s="234" t="s">
        <v>63</v>
      </c>
      <c r="B15" s="143"/>
      <c r="C15" s="144" t="s">
        <v>134</v>
      </c>
      <c r="Y15" s="11" t="s">
        <v>381</v>
      </c>
    </row>
    <row r="16" spans="1:25" ht="14.25" customHeight="1" x14ac:dyDescent="0.2">
      <c r="A16" s="234" t="s">
        <v>136</v>
      </c>
      <c r="B16" s="143"/>
      <c r="C16" s="144" t="s">
        <v>137</v>
      </c>
      <c r="Y16" s="11" t="s">
        <v>382</v>
      </c>
    </row>
    <row r="17" spans="1:25" ht="14.25" customHeight="1" thickBot="1" x14ac:dyDescent="0.25">
      <c r="A17" s="234" t="s">
        <v>138</v>
      </c>
      <c r="B17" s="146"/>
      <c r="C17" s="147"/>
      <c r="Y17" s="11" t="s">
        <v>383</v>
      </c>
    </row>
    <row r="18" spans="1:25" ht="14.25" x14ac:dyDescent="0.2">
      <c r="A18" s="234" t="s">
        <v>139</v>
      </c>
      <c r="B18" s="148" t="s">
        <v>132</v>
      </c>
      <c r="C18" s="149" t="s">
        <v>99</v>
      </c>
      <c r="Y18" s="11" t="s">
        <v>384</v>
      </c>
    </row>
    <row r="19" spans="1:25" ht="14.25" customHeight="1" x14ac:dyDescent="0.2">
      <c r="B19" s="143"/>
      <c r="C19" s="144" t="s">
        <v>121</v>
      </c>
      <c r="Y19" s="11" t="s">
        <v>385</v>
      </c>
    </row>
    <row r="20" spans="1:25" ht="14.25" customHeight="1" x14ac:dyDescent="0.2">
      <c r="B20" s="143"/>
      <c r="C20" s="144" t="s">
        <v>131</v>
      </c>
      <c r="Y20" s="11" t="s">
        <v>386</v>
      </c>
    </row>
    <row r="21" spans="1:25" ht="14.25" customHeight="1" x14ac:dyDescent="0.2">
      <c r="B21" s="143"/>
      <c r="C21" s="144" t="s">
        <v>134</v>
      </c>
      <c r="Y21" s="11" t="s">
        <v>387</v>
      </c>
    </row>
    <row r="22" spans="1:25" ht="14.25" customHeight="1" x14ac:dyDescent="0.2">
      <c r="B22" s="143"/>
      <c r="C22" s="144" t="s">
        <v>137</v>
      </c>
      <c r="Y22" s="11" t="s">
        <v>388</v>
      </c>
    </row>
    <row r="23" spans="1:25" ht="14.25" customHeight="1" thickBot="1" x14ac:dyDescent="0.25">
      <c r="B23" s="150"/>
      <c r="C23" s="151"/>
      <c r="Y23" s="11" t="s">
        <v>391</v>
      </c>
    </row>
    <row r="24" spans="1:25" ht="14.25" customHeight="1" x14ac:dyDescent="0.2">
      <c r="B24" s="148" t="s">
        <v>133</v>
      </c>
      <c r="C24" s="149" t="s">
        <v>137</v>
      </c>
      <c r="Y24" s="11" t="s">
        <v>392</v>
      </c>
    </row>
    <row r="25" spans="1:25" ht="14.25" customHeight="1" x14ac:dyDescent="0.2">
      <c r="B25" s="143"/>
      <c r="C25" s="144" t="s">
        <v>121</v>
      </c>
      <c r="Y25" s="11" t="s">
        <v>393</v>
      </c>
    </row>
    <row r="26" spans="1:25" ht="14.25" customHeight="1" thickBot="1" x14ac:dyDescent="0.25">
      <c r="B26" s="146"/>
      <c r="C26" s="147"/>
      <c r="Y26" s="11" t="s">
        <v>394</v>
      </c>
    </row>
    <row r="27" spans="1:25" ht="38.25" x14ac:dyDescent="0.2">
      <c r="Y27" s="128" t="s">
        <v>395</v>
      </c>
    </row>
    <row r="30" spans="1:25" x14ac:dyDescent="0.2">
      <c r="A30" s="233"/>
      <c r="B30" s="233"/>
      <c r="C30" s="233"/>
      <c r="D30" s="233"/>
      <c r="E30" s="233"/>
    </row>
    <row r="31" spans="1:25" ht="25.5" x14ac:dyDescent="0.2">
      <c r="A31" s="128" t="s">
        <v>135</v>
      </c>
      <c r="B31" s="128" t="s">
        <v>63</v>
      </c>
      <c r="C31" s="128" t="s">
        <v>140</v>
      </c>
      <c r="D31" s="128" t="s">
        <v>141</v>
      </c>
      <c r="E31" s="128" t="s">
        <v>142</v>
      </c>
    </row>
    <row r="32" spans="1:25" ht="25.5" x14ac:dyDescent="0.2">
      <c r="A32" s="243" t="s">
        <v>143</v>
      </c>
      <c r="B32" s="128" t="s">
        <v>144</v>
      </c>
      <c r="C32" s="128" t="s">
        <v>145</v>
      </c>
      <c r="D32" s="128" t="s">
        <v>143</v>
      </c>
      <c r="E32" s="128" t="s">
        <v>143</v>
      </c>
    </row>
    <row r="33" spans="1:9" ht="25.5" x14ac:dyDescent="0.2">
      <c r="A33" s="243" t="s">
        <v>146</v>
      </c>
      <c r="B33" s="128" t="s">
        <v>64</v>
      </c>
      <c r="C33" s="128" t="s">
        <v>147</v>
      </c>
      <c r="D33" s="128" t="s">
        <v>146</v>
      </c>
      <c r="E33" s="128" t="s">
        <v>146</v>
      </c>
    </row>
    <row r="34" spans="1:9" ht="25.5" x14ac:dyDescent="0.2">
      <c r="A34" s="243" t="s">
        <v>148</v>
      </c>
      <c r="B34" s="128" t="s">
        <v>149</v>
      </c>
      <c r="C34" s="128" t="s">
        <v>150</v>
      </c>
      <c r="D34" s="128" t="s">
        <v>148</v>
      </c>
      <c r="E34" s="128" t="s">
        <v>148</v>
      </c>
    </row>
    <row r="35" spans="1:9" ht="25.5" x14ac:dyDescent="0.2">
      <c r="B35" s="128" t="s">
        <v>151</v>
      </c>
    </row>
    <row r="37" spans="1:9" x14ac:dyDescent="0.2">
      <c r="H37" s="128" t="s">
        <v>53</v>
      </c>
      <c r="I37" s="128" t="s">
        <v>152</v>
      </c>
    </row>
    <row r="38" spans="1:9" ht="102" x14ac:dyDescent="0.2">
      <c r="A38" s="249" t="s">
        <v>153</v>
      </c>
      <c r="B38" s="249" t="s">
        <v>61</v>
      </c>
      <c r="C38" s="249" t="s">
        <v>131</v>
      </c>
      <c r="D38" s="249" t="s">
        <v>154</v>
      </c>
      <c r="E38" s="249" t="s">
        <v>137</v>
      </c>
      <c r="F38" s="249" t="s">
        <v>155</v>
      </c>
      <c r="H38" s="128" t="s">
        <v>153</v>
      </c>
      <c r="I38" s="128" t="s">
        <v>156</v>
      </c>
    </row>
    <row r="39" spans="1:9" ht="63.75" x14ac:dyDescent="0.2">
      <c r="A39" s="245" t="s">
        <v>157</v>
      </c>
      <c r="B39" s="246" t="s">
        <v>158</v>
      </c>
      <c r="C39" s="246" t="s">
        <v>159</v>
      </c>
      <c r="D39" s="245" t="s">
        <v>160</v>
      </c>
      <c r="E39" s="245" t="s">
        <v>161</v>
      </c>
      <c r="F39" s="247" t="s">
        <v>162</v>
      </c>
      <c r="H39" s="128" t="s">
        <v>61</v>
      </c>
      <c r="I39" s="128" t="s">
        <v>163</v>
      </c>
    </row>
    <row r="40" spans="1:9" ht="38.25" x14ac:dyDescent="0.2">
      <c r="A40" s="245" t="s">
        <v>164</v>
      </c>
      <c r="B40" s="246" t="s">
        <v>62</v>
      </c>
      <c r="C40" s="246" t="s">
        <v>165</v>
      </c>
      <c r="D40" s="248" t="s">
        <v>166</v>
      </c>
      <c r="E40" s="248" t="s">
        <v>167</v>
      </c>
      <c r="F40" s="245" t="s">
        <v>168</v>
      </c>
      <c r="H40" s="128" t="s">
        <v>131</v>
      </c>
      <c r="I40" s="128" t="s">
        <v>169</v>
      </c>
    </row>
    <row r="41" spans="1:9" ht="28.5" x14ac:dyDescent="0.2">
      <c r="A41" s="245" t="s">
        <v>170</v>
      </c>
      <c r="B41" s="246" t="s">
        <v>171</v>
      </c>
      <c r="C41" s="246" t="s">
        <v>172</v>
      </c>
      <c r="D41" s="248" t="s">
        <v>173</v>
      </c>
      <c r="E41" s="248" t="s">
        <v>174</v>
      </c>
      <c r="F41" s="248" t="s">
        <v>175</v>
      </c>
      <c r="H41" s="128" t="s">
        <v>154</v>
      </c>
      <c r="I41" s="128" t="s">
        <v>176</v>
      </c>
    </row>
    <row r="42" spans="1:9" ht="28.5" x14ac:dyDescent="0.2">
      <c r="A42" s="245" t="s">
        <v>177</v>
      </c>
      <c r="B42" s="246" t="s">
        <v>178</v>
      </c>
      <c r="C42" s="246" t="s">
        <v>179</v>
      </c>
      <c r="D42" s="248" t="s">
        <v>180</v>
      </c>
      <c r="E42" s="248" t="s">
        <v>181</v>
      </c>
      <c r="F42" s="248" t="s">
        <v>182</v>
      </c>
      <c r="H42" s="128" t="s">
        <v>137</v>
      </c>
      <c r="I42" s="128" t="s">
        <v>183</v>
      </c>
    </row>
    <row r="43" spans="1:9" ht="25.5" x14ac:dyDescent="0.2">
      <c r="A43" s="245" t="s">
        <v>184</v>
      </c>
      <c r="B43" s="244"/>
      <c r="C43" s="244"/>
      <c r="D43" s="248" t="s">
        <v>185</v>
      </c>
      <c r="E43" s="244"/>
      <c r="F43" s="244"/>
      <c r="H43" s="128" t="s">
        <v>155</v>
      </c>
      <c r="I43" s="128" t="s">
        <v>186</v>
      </c>
    </row>
    <row r="44" spans="1:9" ht="28.5" x14ac:dyDescent="0.2">
      <c r="A44" s="245" t="s">
        <v>187</v>
      </c>
      <c r="B44" s="244"/>
      <c r="C44" s="244"/>
      <c r="D44" s="244"/>
      <c r="E44" s="244"/>
      <c r="F44" s="244"/>
    </row>
    <row r="45" spans="1:9" ht="42.75" x14ac:dyDescent="0.2">
      <c r="A45" s="245" t="s">
        <v>188</v>
      </c>
      <c r="B45" s="244"/>
      <c r="C45" s="244"/>
      <c r="D45" s="244"/>
      <c r="E45" s="244"/>
      <c r="F45" s="244"/>
    </row>
    <row r="46" spans="1:9" ht="28.5" x14ac:dyDescent="0.2">
      <c r="A46" s="245" t="s">
        <v>189</v>
      </c>
      <c r="B46" s="244"/>
      <c r="C46" s="244"/>
      <c r="D46" s="244"/>
      <c r="E46" s="244"/>
      <c r="F46" s="244"/>
    </row>
    <row r="47" spans="1:9" ht="28.5" x14ac:dyDescent="0.2">
      <c r="A47" s="245" t="s">
        <v>190</v>
      </c>
      <c r="B47" s="244"/>
      <c r="C47" s="244"/>
      <c r="D47" s="244"/>
      <c r="E47" s="244"/>
      <c r="F47" s="244"/>
    </row>
    <row r="50" spans="1:4" x14ac:dyDescent="0.2">
      <c r="A50" s="606" t="s">
        <v>191</v>
      </c>
      <c r="B50" s="607"/>
      <c r="C50" s="251" t="s">
        <v>192</v>
      </c>
      <c r="D50" s="251" t="s">
        <v>193</v>
      </c>
    </row>
    <row r="51" spans="1:4" ht="14.25" x14ac:dyDescent="0.2">
      <c r="A51" s="614" t="s">
        <v>194</v>
      </c>
      <c r="B51" s="250" t="s">
        <v>100</v>
      </c>
      <c r="C51" s="252">
        <v>0.25</v>
      </c>
      <c r="D51" s="252" t="s">
        <v>106</v>
      </c>
    </row>
    <row r="52" spans="1:4" ht="14.25" x14ac:dyDescent="0.2">
      <c r="A52" s="615"/>
      <c r="B52" s="250" t="s">
        <v>111</v>
      </c>
      <c r="C52" s="252">
        <v>0.15</v>
      </c>
      <c r="D52" s="252" t="s">
        <v>106</v>
      </c>
    </row>
    <row r="53" spans="1:4" ht="14.25" x14ac:dyDescent="0.2">
      <c r="A53" s="616"/>
      <c r="B53" s="250" t="s">
        <v>122</v>
      </c>
      <c r="C53" s="252">
        <v>0.1</v>
      </c>
      <c r="D53" s="252" t="s">
        <v>125</v>
      </c>
    </row>
    <row r="54" spans="1:4" ht="14.25" x14ac:dyDescent="0.2">
      <c r="A54" s="250" t="s">
        <v>195</v>
      </c>
      <c r="B54" s="250" t="s">
        <v>101</v>
      </c>
      <c r="C54" s="252">
        <v>0.25</v>
      </c>
    </row>
    <row r="55" spans="1:4" ht="23.25" x14ac:dyDescent="0.2">
      <c r="A55" s="250" t="s">
        <v>196</v>
      </c>
      <c r="B55" s="250" t="s">
        <v>112</v>
      </c>
      <c r="C55" s="252">
        <v>0.15</v>
      </c>
    </row>
    <row r="58" spans="1:4" ht="15" x14ac:dyDescent="0.25">
      <c r="A58" t="s">
        <v>197</v>
      </c>
      <c r="B58"/>
      <c r="C58"/>
    </row>
    <row r="59" spans="1:4" x14ac:dyDescent="0.2">
      <c r="A59" s="606" t="s">
        <v>191</v>
      </c>
      <c r="B59" s="607"/>
      <c r="C59" s="255" t="s">
        <v>152</v>
      </c>
    </row>
    <row r="60" spans="1:4" ht="80.45" customHeight="1" x14ac:dyDescent="0.2">
      <c r="A60" s="608" t="s">
        <v>90</v>
      </c>
      <c r="B60" s="245" t="s">
        <v>102</v>
      </c>
      <c r="C60" s="245" t="s">
        <v>198</v>
      </c>
    </row>
    <row r="61" spans="1:4" ht="34.5" customHeight="1" x14ac:dyDescent="0.2">
      <c r="A61" s="609"/>
      <c r="B61" s="245" t="s">
        <v>113</v>
      </c>
      <c r="C61" s="245" t="s">
        <v>199</v>
      </c>
    </row>
    <row r="62" spans="1:4" ht="34.5" customHeight="1" x14ac:dyDescent="0.2">
      <c r="A62" s="609"/>
      <c r="B62" s="245" t="s">
        <v>123</v>
      </c>
      <c r="C62" s="245" t="s">
        <v>200</v>
      </c>
    </row>
    <row r="63" spans="1:4" ht="34.5" customHeight="1" x14ac:dyDescent="0.2">
      <c r="A63" s="610"/>
      <c r="B63" s="245" t="s">
        <v>310</v>
      </c>
      <c r="C63" s="245" t="s">
        <v>311</v>
      </c>
    </row>
    <row r="64" spans="1:4" ht="12.75" customHeight="1" x14ac:dyDescent="0.2">
      <c r="A64" s="245" t="s">
        <v>91</v>
      </c>
      <c r="B64" s="245" t="s">
        <v>308</v>
      </c>
      <c r="C64" s="245" t="s">
        <v>202</v>
      </c>
    </row>
    <row r="65" spans="1:3" ht="12.75" customHeight="1" x14ac:dyDescent="0.2">
      <c r="A65" s="245"/>
      <c r="B65" s="245" t="s">
        <v>201</v>
      </c>
      <c r="C65" s="245"/>
    </row>
    <row r="66" spans="1:3" ht="14.25" x14ac:dyDescent="0.2">
      <c r="A66" s="245"/>
      <c r="B66" s="245" t="s">
        <v>203</v>
      </c>
      <c r="C66" s="245"/>
    </row>
    <row r="67" spans="1:3" ht="14.25" x14ac:dyDescent="0.2">
      <c r="A67" s="245"/>
      <c r="B67" s="245" t="s">
        <v>204</v>
      </c>
      <c r="C67" s="245"/>
    </row>
    <row r="68" spans="1:3" ht="14.25" x14ac:dyDescent="0.2">
      <c r="A68" s="245"/>
      <c r="B68" s="245" t="s">
        <v>205</v>
      </c>
      <c r="C68" s="245"/>
    </row>
    <row r="69" spans="1:3" ht="14.25" x14ac:dyDescent="0.2">
      <c r="A69" s="245"/>
      <c r="B69" s="245" t="s">
        <v>358</v>
      </c>
      <c r="C69" s="245"/>
    </row>
    <row r="70" spans="1:3" ht="14.25" x14ac:dyDescent="0.2">
      <c r="A70" s="245"/>
      <c r="B70" s="245" t="s">
        <v>206</v>
      </c>
      <c r="C70" s="245"/>
    </row>
    <row r="71" spans="1:3" ht="12.75" customHeight="1" x14ac:dyDescent="0.2">
      <c r="A71" s="245" t="s">
        <v>207</v>
      </c>
      <c r="B71" s="245" t="s">
        <v>104</v>
      </c>
      <c r="C71" s="245" t="s">
        <v>208</v>
      </c>
    </row>
    <row r="72" spans="1:3" ht="12.75" customHeight="1" x14ac:dyDescent="0.2">
      <c r="A72" s="245"/>
      <c r="B72" s="245" t="s">
        <v>115</v>
      </c>
      <c r="C72" s="245"/>
    </row>
    <row r="73" spans="1:3" ht="14.25" x14ac:dyDescent="0.2">
      <c r="A73" s="245"/>
      <c r="B73" s="245" t="s">
        <v>309</v>
      </c>
      <c r="C73" s="245"/>
    </row>
    <row r="74" spans="1:3" ht="38.25" x14ac:dyDescent="0.2">
      <c r="A74" s="245" t="s">
        <v>209</v>
      </c>
      <c r="B74" s="245" t="s">
        <v>105</v>
      </c>
      <c r="C74" s="245" t="s">
        <v>210</v>
      </c>
    </row>
    <row r="75" spans="1:3" ht="69" customHeight="1" x14ac:dyDescent="0.2">
      <c r="A75" s="245"/>
      <c r="B75" s="245" t="s">
        <v>211</v>
      </c>
      <c r="C75" s="245" t="s">
        <v>212</v>
      </c>
    </row>
    <row r="76" spans="1:3" ht="34.5" customHeight="1" x14ac:dyDescent="0.2">
      <c r="A76" s="245"/>
      <c r="B76" s="245" t="s">
        <v>124</v>
      </c>
      <c r="C76" s="245" t="s">
        <v>213</v>
      </c>
    </row>
  </sheetData>
  <sheetProtection formatCells="0" formatColumns="0" formatRows="0"/>
  <mergeCells count="9">
    <mergeCell ref="A59:B59"/>
    <mergeCell ref="A60:A63"/>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5"/>
  <dimension ref="A1:D23"/>
  <sheetViews>
    <sheetView zoomScaleNormal="100" zoomScaleSheetLayoutView="110" workbookViewId="0">
      <selection sqref="A1:A2"/>
    </sheetView>
  </sheetViews>
  <sheetFormatPr baseColWidth="10" defaultColWidth="11.42578125" defaultRowHeight="15" x14ac:dyDescent="0.25"/>
  <cols>
    <col min="1" max="1" width="17.42578125" style="224" customWidth="1"/>
    <col min="2" max="2" width="23.42578125" customWidth="1"/>
    <col min="3" max="3" width="12.42578125" customWidth="1"/>
    <col min="4" max="4" width="16.42578125" customWidth="1"/>
    <col min="257" max="257" width="17.42578125" customWidth="1"/>
    <col min="258" max="258" width="23.42578125" customWidth="1"/>
    <col min="260" max="260" width="12.42578125" customWidth="1"/>
    <col min="513" max="513" width="17.42578125" customWidth="1"/>
    <col min="514" max="514" width="23.42578125" customWidth="1"/>
    <col min="516" max="516" width="12.42578125" customWidth="1"/>
    <col min="769" max="769" width="17.42578125" customWidth="1"/>
    <col min="770" max="770" width="23.42578125" customWidth="1"/>
    <col min="772" max="772" width="12.42578125" customWidth="1"/>
    <col min="1025" max="1025" width="17.42578125" customWidth="1"/>
    <col min="1026" max="1026" width="23.42578125" customWidth="1"/>
    <col min="1028" max="1028" width="12.42578125" customWidth="1"/>
    <col min="1281" max="1281" width="17.42578125" customWidth="1"/>
    <col min="1282" max="1282" width="23.42578125" customWidth="1"/>
    <col min="1284" max="1284" width="12.42578125" customWidth="1"/>
    <col min="1537" max="1537" width="17.42578125" customWidth="1"/>
    <col min="1538" max="1538" width="23.42578125" customWidth="1"/>
    <col min="1540" max="1540" width="12.42578125" customWidth="1"/>
    <col min="1793" max="1793" width="17.42578125" customWidth="1"/>
    <col min="1794" max="1794" width="23.42578125" customWidth="1"/>
    <col min="1796" max="1796" width="12.42578125" customWidth="1"/>
    <col min="2049" max="2049" width="17.42578125" customWidth="1"/>
    <col min="2050" max="2050" width="23.42578125" customWidth="1"/>
    <col min="2052" max="2052" width="12.42578125" customWidth="1"/>
    <col min="2305" max="2305" width="17.42578125" customWidth="1"/>
    <col min="2306" max="2306" width="23.42578125" customWidth="1"/>
    <col min="2308" max="2308" width="12.42578125" customWidth="1"/>
    <col min="2561" max="2561" width="17.42578125" customWidth="1"/>
    <col min="2562" max="2562" width="23.42578125" customWidth="1"/>
    <col min="2564" max="2564" width="12.42578125" customWidth="1"/>
    <col min="2817" max="2817" width="17.42578125" customWidth="1"/>
    <col min="2818" max="2818" width="23.42578125" customWidth="1"/>
    <col min="2820" max="2820" width="12.42578125" customWidth="1"/>
    <col min="3073" max="3073" width="17.42578125" customWidth="1"/>
    <col min="3074" max="3074" width="23.42578125" customWidth="1"/>
    <col min="3076" max="3076" width="12.42578125" customWidth="1"/>
    <col min="3329" max="3329" width="17.42578125" customWidth="1"/>
    <col min="3330" max="3330" width="23.42578125" customWidth="1"/>
    <col min="3332" max="3332" width="12.42578125" customWidth="1"/>
    <col min="3585" max="3585" width="17.42578125" customWidth="1"/>
    <col min="3586" max="3586" width="23.42578125" customWidth="1"/>
    <col min="3588" max="3588" width="12.42578125" customWidth="1"/>
    <col min="3841" max="3841" width="17.42578125" customWidth="1"/>
    <col min="3842" max="3842" width="23.42578125" customWidth="1"/>
    <col min="3844" max="3844" width="12.42578125" customWidth="1"/>
    <col min="4097" max="4097" width="17.42578125" customWidth="1"/>
    <col min="4098" max="4098" width="23.42578125" customWidth="1"/>
    <col min="4100" max="4100" width="12.42578125" customWidth="1"/>
    <col min="4353" max="4353" width="17.42578125" customWidth="1"/>
    <col min="4354" max="4354" width="23.42578125" customWidth="1"/>
    <col min="4356" max="4356" width="12.42578125" customWidth="1"/>
    <col min="4609" max="4609" width="17.42578125" customWidth="1"/>
    <col min="4610" max="4610" width="23.42578125" customWidth="1"/>
    <col min="4612" max="4612" width="12.42578125" customWidth="1"/>
    <col min="4865" max="4865" width="17.42578125" customWidth="1"/>
    <col min="4866" max="4866" width="23.42578125" customWidth="1"/>
    <col min="4868" max="4868" width="12.42578125" customWidth="1"/>
    <col min="5121" max="5121" width="17.42578125" customWidth="1"/>
    <col min="5122" max="5122" width="23.42578125" customWidth="1"/>
    <col min="5124" max="5124" width="12.42578125" customWidth="1"/>
    <col min="5377" max="5377" width="17.42578125" customWidth="1"/>
    <col min="5378" max="5378" width="23.42578125" customWidth="1"/>
    <col min="5380" max="5380" width="12.42578125" customWidth="1"/>
    <col min="5633" max="5633" width="17.42578125" customWidth="1"/>
    <col min="5634" max="5634" width="23.42578125" customWidth="1"/>
    <col min="5636" max="5636" width="12.42578125" customWidth="1"/>
    <col min="5889" max="5889" width="17.42578125" customWidth="1"/>
    <col min="5890" max="5890" width="23.42578125" customWidth="1"/>
    <col min="5892" max="5892" width="12.42578125" customWidth="1"/>
    <col min="6145" max="6145" width="17.42578125" customWidth="1"/>
    <col min="6146" max="6146" width="23.42578125" customWidth="1"/>
    <col min="6148" max="6148" width="12.42578125" customWidth="1"/>
    <col min="6401" max="6401" width="17.42578125" customWidth="1"/>
    <col min="6402" max="6402" width="23.42578125" customWidth="1"/>
    <col min="6404" max="6404" width="12.42578125" customWidth="1"/>
    <col min="6657" max="6657" width="17.42578125" customWidth="1"/>
    <col min="6658" max="6658" width="23.42578125" customWidth="1"/>
    <col min="6660" max="6660" width="12.42578125" customWidth="1"/>
    <col min="6913" max="6913" width="17.42578125" customWidth="1"/>
    <col min="6914" max="6914" width="23.42578125" customWidth="1"/>
    <col min="6916" max="6916" width="12.42578125" customWidth="1"/>
    <col min="7169" max="7169" width="17.42578125" customWidth="1"/>
    <col min="7170" max="7170" width="23.42578125" customWidth="1"/>
    <col min="7172" max="7172" width="12.42578125" customWidth="1"/>
    <col min="7425" max="7425" width="17.42578125" customWidth="1"/>
    <col min="7426" max="7426" width="23.42578125" customWidth="1"/>
    <col min="7428" max="7428" width="12.42578125" customWidth="1"/>
    <col min="7681" max="7681" width="17.42578125" customWidth="1"/>
    <col min="7682" max="7682" width="23.42578125" customWidth="1"/>
    <col min="7684" max="7684" width="12.42578125" customWidth="1"/>
    <col min="7937" max="7937" width="17.42578125" customWidth="1"/>
    <col min="7938" max="7938" width="23.42578125" customWidth="1"/>
    <col min="7940" max="7940" width="12.42578125" customWidth="1"/>
    <col min="8193" max="8193" width="17.42578125" customWidth="1"/>
    <col min="8194" max="8194" width="23.42578125" customWidth="1"/>
    <col min="8196" max="8196" width="12.42578125" customWidth="1"/>
    <col min="8449" max="8449" width="17.42578125" customWidth="1"/>
    <col min="8450" max="8450" width="23.42578125" customWidth="1"/>
    <col min="8452" max="8452" width="12.42578125" customWidth="1"/>
    <col min="8705" max="8705" width="17.42578125" customWidth="1"/>
    <col min="8706" max="8706" width="23.42578125" customWidth="1"/>
    <col min="8708" max="8708" width="12.42578125" customWidth="1"/>
    <col min="8961" max="8961" width="17.42578125" customWidth="1"/>
    <col min="8962" max="8962" width="23.42578125" customWidth="1"/>
    <col min="8964" max="8964" width="12.42578125" customWidth="1"/>
    <col min="9217" max="9217" width="17.42578125" customWidth="1"/>
    <col min="9218" max="9218" width="23.42578125" customWidth="1"/>
    <col min="9220" max="9220" width="12.42578125" customWidth="1"/>
    <col min="9473" max="9473" width="17.42578125" customWidth="1"/>
    <col min="9474" max="9474" width="23.42578125" customWidth="1"/>
    <col min="9476" max="9476" width="12.42578125" customWidth="1"/>
    <col min="9729" max="9729" width="17.42578125" customWidth="1"/>
    <col min="9730" max="9730" width="23.42578125" customWidth="1"/>
    <col min="9732" max="9732" width="12.42578125" customWidth="1"/>
    <col min="9985" max="9985" width="17.42578125" customWidth="1"/>
    <col min="9986" max="9986" width="23.42578125" customWidth="1"/>
    <col min="9988" max="9988" width="12.42578125" customWidth="1"/>
    <col min="10241" max="10241" width="17.42578125" customWidth="1"/>
    <col min="10242" max="10242" width="23.42578125" customWidth="1"/>
    <col min="10244" max="10244" width="12.42578125" customWidth="1"/>
    <col min="10497" max="10497" width="17.42578125" customWidth="1"/>
    <col min="10498" max="10498" width="23.42578125" customWidth="1"/>
    <col min="10500" max="10500" width="12.42578125" customWidth="1"/>
    <col min="10753" max="10753" width="17.42578125" customWidth="1"/>
    <col min="10754" max="10754" width="23.42578125" customWidth="1"/>
    <col min="10756" max="10756" width="12.42578125" customWidth="1"/>
    <col min="11009" max="11009" width="17.42578125" customWidth="1"/>
    <col min="11010" max="11010" width="23.42578125" customWidth="1"/>
    <col min="11012" max="11012" width="12.42578125" customWidth="1"/>
    <col min="11265" max="11265" width="17.42578125" customWidth="1"/>
    <col min="11266" max="11266" width="23.42578125" customWidth="1"/>
    <col min="11268" max="11268" width="12.42578125" customWidth="1"/>
    <col min="11521" max="11521" width="17.42578125" customWidth="1"/>
    <col min="11522" max="11522" width="23.42578125" customWidth="1"/>
    <col min="11524" max="11524" width="12.42578125" customWidth="1"/>
    <col min="11777" max="11777" width="17.42578125" customWidth="1"/>
    <col min="11778" max="11778" width="23.42578125" customWidth="1"/>
    <col min="11780" max="11780" width="12.42578125" customWidth="1"/>
    <col min="12033" max="12033" width="17.42578125" customWidth="1"/>
    <col min="12034" max="12034" width="23.42578125" customWidth="1"/>
    <col min="12036" max="12036" width="12.42578125" customWidth="1"/>
    <col min="12289" max="12289" width="17.42578125" customWidth="1"/>
    <col min="12290" max="12290" width="23.42578125" customWidth="1"/>
    <col min="12292" max="12292" width="12.42578125" customWidth="1"/>
    <col min="12545" max="12545" width="17.42578125" customWidth="1"/>
    <col min="12546" max="12546" width="23.42578125" customWidth="1"/>
    <col min="12548" max="12548" width="12.42578125" customWidth="1"/>
    <col min="12801" max="12801" width="17.42578125" customWidth="1"/>
    <col min="12802" max="12802" width="23.42578125" customWidth="1"/>
    <col min="12804" max="12804" width="12.42578125" customWidth="1"/>
    <col min="13057" max="13057" width="17.42578125" customWidth="1"/>
    <col min="13058" max="13058" width="23.42578125" customWidth="1"/>
    <col min="13060" max="13060" width="12.42578125" customWidth="1"/>
    <col min="13313" max="13313" width="17.42578125" customWidth="1"/>
    <col min="13314" max="13314" width="23.42578125" customWidth="1"/>
    <col min="13316" max="13316" width="12.42578125" customWidth="1"/>
    <col min="13569" max="13569" width="17.42578125" customWidth="1"/>
    <col min="13570" max="13570" width="23.42578125" customWidth="1"/>
    <col min="13572" max="13572" width="12.42578125" customWidth="1"/>
    <col min="13825" max="13825" width="17.42578125" customWidth="1"/>
    <col min="13826" max="13826" width="23.42578125" customWidth="1"/>
    <col min="13828" max="13828" width="12.42578125" customWidth="1"/>
    <col min="14081" max="14081" width="17.42578125" customWidth="1"/>
    <col min="14082" max="14082" width="23.42578125" customWidth="1"/>
    <col min="14084" max="14084" width="12.42578125" customWidth="1"/>
    <col min="14337" max="14337" width="17.42578125" customWidth="1"/>
    <col min="14338" max="14338" width="23.42578125" customWidth="1"/>
    <col min="14340" max="14340" width="12.42578125" customWidth="1"/>
    <col min="14593" max="14593" width="17.42578125" customWidth="1"/>
    <col min="14594" max="14594" width="23.42578125" customWidth="1"/>
    <col min="14596" max="14596" width="12.42578125" customWidth="1"/>
    <col min="14849" max="14849" width="17.42578125" customWidth="1"/>
    <col min="14850" max="14850" width="23.42578125" customWidth="1"/>
    <col min="14852" max="14852" width="12.42578125" customWidth="1"/>
    <col min="15105" max="15105" width="17.42578125" customWidth="1"/>
    <col min="15106" max="15106" width="23.42578125" customWidth="1"/>
    <col min="15108" max="15108" width="12.42578125" customWidth="1"/>
    <col min="15361" max="15361" width="17.42578125" customWidth="1"/>
    <col min="15362" max="15362" width="23.42578125" customWidth="1"/>
    <col min="15364" max="15364" width="12.42578125" customWidth="1"/>
    <col min="15617" max="15617" width="17.42578125" customWidth="1"/>
    <col min="15618" max="15618" width="23.42578125" customWidth="1"/>
    <col min="15620" max="15620" width="12.42578125" customWidth="1"/>
    <col min="15873" max="15873" width="17.42578125" customWidth="1"/>
    <col min="15874" max="15874" width="23.42578125" customWidth="1"/>
    <col min="15876" max="15876" width="12.42578125" customWidth="1"/>
    <col min="16129" max="16129" width="17.42578125" customWidth="1"/>
    <col min="16130" max="16130" width="23.42578125" customWidth="1"/>
    <col min="16132" max="16132" width="12.42578125" customWidth="1"/>
  </cols>
  <sheetData>
    <row r="1" spans="1:4" ht="36.75" customHeight="1" x14ac:dyDescent="0.25">
      <c r="A1" s="617"/>
      <c r="B1" s="487" t="str">
        <f>+'2 CONTEXTO E IDENTIFICACIÓN'!A1</f>
        <v>MAPA DE RIESGOS INTEGRAL</v>
      </c>
      <c r="C1" s="496"/>
      <c r="D1" s="497"/>
    </row>
    <row r="2" spans="1:4" ht="36.75" customHeight="1" x14ac:dyDescent="0.25">
      <c r="A2" s="617"/>
      <c r="B2" s="487"/>
      <c r="C2" s="39" t="str">
        <f>+'2 CONTEXTO E IDENTIFICACIÓN'!A2</f>
        <v>VERSIÓN DEL MAPA DE RIESGOS:</v>
      </c>
      <c r="D2" s="138">
        <f>'2 CONTEXTO E IDENTIFICACIÓN'!B2</f>
        <v>1</v>
      </c>
    </row>
    <row r="3" spans="1:4" s="195" customFormat="1" x14ac:dyDescent="0.25">
      <c r="A3" s="386" t="s">
        <v>295</v>
      </c>
      <c r="B3" s="619" t="s">
        <v>296</v>
      </c>
      <c r="C3" s="619"/>
      <c r="D3" s="619"/>
    </row>
    <row r="4" spans="1:4" ht="75.75" customHeight="1" x14ac:dyDescent="0.25">
      <c r="A4" s="385">
        <v>46049</v>
      </c>
      <c r="B4" s="620" t="s">
        <v>427</v>
      </c>
      <c r="C4" s="620"/>
      <c r="D4" s="620"/>
    </row>
    <row r="5" spans="1:4" s="196" customFormat="1" x14ac:dyDescent="0.25">
      <c r="A5" s="221"/>
      <c r="B5" s="620"/>
      <c r="C5" s="620"/>
      <c r="D5" s="620"/>
    </row>
    <row r="6" spans="1:4" x14ac:dyDescent="0.25">
      <c r="A6" s="222"/>
      <c r="B6" s="618"/>
      <c r="C6" s="618"/>
      <c r="D6" s="618"/>
    </row>
    <row r="7" spans="1:4" x14ac:dyDescent="0.25">
      <c r="A7" s="222"/>
      <c r="B7" s="618"/>
      <c r="C7" s="618"/>
      <c r="D7" s="618"/>
    </row>
    <row r="8" spans="1:4" x14ac:dyDescent="0.25">
      <c r="A8" s="222"/>
      <c r="B8" s="621"/>
      <c r="C8" s="621"/>
      <c r="D8" s="621"/>
    </row>
    <row r="9" spans="1:4" x14ac:dyDescent="0.25">
      <c r="A9" s="222"/>
      <c r="B9" s="618"/>
      <c r="C9" s="618"/>
      <c r="D9" s="618"/>
    </row>
    <row r="10" spans="1:4" x14ac:dyDescent="0.25">
      <c r="A10" s="223"/>
      <c r="B10" s="197"/>
      <c r="C10" s="197"/>
      <c r="D10" s="197"/>
    </row>
    <row r="11" spans="1:4" x14ac:dyDescent="0.25">
      <c r="A11" s="223"/>
      <c r="B11" s="197"/>
      <c r="C11" s="197"/>
      <c r="D11" s="197"/>
    </row>
    <row r="12" spans="1:4" x14ac:dyDescent="0.25">
      <c r="A12" s="223"/>
      <c r="B12" s="197"/>
      <c r="C12" s="197"/>
      <c r="D12" s="197"/>
    </row>
    <row r="13" spans="1:4" x14ac:dyDescent="0.25">
      <c r="A13" s="223"/>
      <c r="B13" s="197"/>
      <c r="C13" s="197"/>
      <c r="D13" s="197"/>
    </row>
    <row r="14" spans="1:4" x14ac:dyDescent="0.25">
      <c r="A14" s="223"/>
      <c r="B14" s="197"/>
      <c r="C14" s="197"/>
      <c r="D14" s="197"/>
    </row>
    <row r="15" spans="1:4" x14ac:dyDescent="0.25">
      <c r="A15" s="223"/>
      <c r="B15" s="197"/>
      <c r="C15" s="197"/>
      <c r="D15" s="197"/>
    </row>
    <row r="16" spans="1:4" x14ac:dyDescent="0.25">
      <c r="A16" s="223"/>
      <c r="B16" s="197"/>
      <c r="C16" s="197"/>
      <c r="D16" s="197"/>
    </row>
    <row r="17" spans="1:4" x14ac:dyDescent="0.25">
      <c r="A17" s="223"/>
      <c r="B17" s="197"/>
      <c r="C17" s="197"/>
      <c r="D17" s="197"/>
    </row>
    <row r="18" spans="1:4" x14ac:dyDescent="0.25">
      <c r="A18" s="223"/>
      <c r="B18" s="197"/>
      <c r="C18" s="197"/>
      <c r="D18" s="197"/>
    </row>
    <row r="19" spans="1:4" x14ac:dyDescent="0.25">
      <c r="A19" s="223"/>
      <c r="B19" s="197"/>
      <c r="C19" s="197"/>
      <c r="D19" s="197"/>
    </row>
    <row r="20" spans="1:4" x14ac:dyDescent="0.25">
      <c r="A20" s="223"/>
      <c r="B20" s="197"/>
      <c r="C20" s="197"/>
      <c r="D20" s="197"/>
    </row>
    <row r="21" spans="1:4" x14ac:dyDescent="0.25">
      <c r="A21" s="223"/>
      <c r="B21" s="197"/>
      <c r="C21" s="197"/>
      <c r="D21" s="197"/>
    </row>
    <row r="22" spans="1:4" x14ac:dyDescent="0.25">
      <c r="A22" s="223"/>
      <c r="B22" s="197"/>
      <c r="C22" s="197"/>
      <c r="D22" s="197"/>
    </row>
    <row r="23" spans="1:4" x14ac:dyDescent="0.25">
      <c r="A23" s="223"/>
      <c r="B23" s="197"/>
      <c r="C23" s="197"/>
      <c r="D23" s="197"/>
    </row>
  </sheetData>
  <sheetProtection sheet="1" scenarios="1" formatCells="0" formatColumns="0" formatRows="0" insertRows="0"/>
  <mergeCells count="10">
    <mergeCell ref="A1:A2"/>
    <mergeCell ref="B9:D9"/>
    <mergeCell ref="B3:D3"/>
    <mergeCell ref="B5:D5"/>
    <mergeCell ref="B8:D8"/>
    <mergeCell ref="B4:D4"/>
    <mergeCell ref="B7:D7"/>
    <mergeCell ref="B6:D6"/>
    <mergeCell ref="B1:B2"/>
    <mergeCell ref="C1:D1"/>
  </mergeCells>
  <pageMargins left="0.7" right="0.7" top="0.75" bottom="0.75" header="0.3" footer="0.3"/>
  <pageSetup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sheetPr>
  <dimension ref="A1:XER52"/>
  <sheetViews>
    <sheetView showGridLines="0" tabSelected="1" zoomScale="60" zoomScaleNormal="60" workbookViewId="0">
      <selection activeCell="E10" sqref="E10"/>
    </sheetView>
  </sheetViews>
  <sheetFormatPr baseColWidth="10" defaultColWidth="0" defaultRowHeight="14.25" x14ac:dyDescent="0.25"/>
  <cols>
    <col min="1" max="1" width="27.140625" style="4" customWidth="1"/>
    <col min="2" max="2" width="24.42578125" style="4" customWidth="1"/>
    <col min="3" max="3" width="28.85546875" style="4" customWidth="1"/>
    <col min="4" max="4" width="21.28515625" style="4" hidden="1" customWidth="1"/>
    <col min="5" max="5" width="60.7109375" style="4" customWidth="1"/>
    <col min="6" max="6" width="24.42578125" style="4" customWidth="1"/>
    <col min="7" max="7" width="34" style="4" customWidth="1"/>
    <col min="8" max="8" width="26" style="4" customWidth="1"/>
    <col min="9" max="9" width="33.5703125" style="4" customWidth="1"/>
    <col min="10" max="10" width="66.140625" style="4" customWidth="1"/>
    <col min="11" max="11" width="25.85546875" style="4" customWidth="1"/>
    <col min="12" max="12" width="11.42578125" style="4" customWidth="1"/>
    <col min="13" max="24" width="11.42578125" style="4" hidden="1"/>
    <col min="25" max="25" width="8.140625" style="4" hidden="1"/>
    <col min="26" max="30" width="32.42578125" style="4" hidden="1"/>
    <col min="31" max="16372" width="11.42578125" style="4" hidden="1"/>
    <col min="16373" max="16384" width="25.42578125" style="4" hidden="1"/>
  </cols>
  <sheetData>
    <row r="1" spans="1:11" s="3" customFormat="1" ht="21" customHeight="1" x14ac:dyDescent="0.2">
      <c r="A1" s="464" t="s">
        <v>397</v>
      </c>
      <c r="B1" s="465"/>
      <c r="C1" s="465"/>
      <c r="D1" s="465"/>
      <c r="E1" s="465"/>
      <c r="F1" s="465"/>
      <c r="G1" s="465"/>
      <c r="H1" s="465"/>
      <c r="I1" s="465"/>
      <c r="J1" s="465"/>
      <c r="K1" s="466"/>
    </row>
    <row r="2" spans="1:11" s="3" customFormat="1" ht="35.25" customHeight="1" x14ac:dyDescent="0.2">
      <c r="A2" s="270" t="s">
        <v>396</v>
      </c>
      <c r="B2" s="379">
        <v>1</v>
      </c>
      <c r="C2" s="460"/>
      <c r="D2" s="461"/>
      <c r="E2" s="461"/>
      <c r="F2" s="461"/>
      <c r="G2" s="461"/>
      <c r="H2" s="461"/>
      <c r="I2" s="461"/>
      <c r="J2" s="461"/>
      <c r="K2" s="462"/>
    </row>
    <row r="3" spans="1:11" s="3" customFormat="1" ht="21" customHeight="1" x14ac:dyDescent="0.2">
      <c r="A3" s="467"/>
      <c r="B3" s="468"/>
      <c r="C3" s="468"/>
      <c r="D3" s="468"/>
      <c r="E3" s="468"/>
      <c r="F3" s="468"/>
      <c r="G3" s="468"/>
      <c r="H3" s="468"/>
      <c r="I3" s="468"/>
      <c r="J3" s="468"/>
      <c r="K3" s="469"/>
    </row>
    <row r="4" spans="1:11" ht="21" customHeight="1" x14ac:dyDescent="0.25">
      <c r="A4" s="12" t="s">
        <v>46</v>
      </c>
      <c r="B4" s="470" t="s">
        <v>350</v>
      </c>
      <c r="C4" s="471"/>
      <c r="D4" s="472"/>
      <c r="E4" s="12" t="s">
        <v>47</v>
      </c>
      <c r="F4" s="476" t="s">
        <v>382</v>
      </c>
      <c r="G4" s="477"/>
      <c r="H4" s="478"/>
      <c r="I4" s="240" t="s">
        <v>10</v>
      </c>
      <c r="J4" s="272">
        <v>46041</v>
      </c>
      <c r="K4" s="269"/>
    </row>
    <row r="5" spans="1:11" ht="96.75" customHeight="1" x14ac:dyDescent="0.25">
      <c r="A5" s="241" t="s">
        <v>48</v>
      </c>
      <c r="B5" s="473" t="s">
        <v>423</v>
      </c>
      <c r="C5" s="474"/>
      <c r="D5" s="475"/>
      <c r="E5" s="271" t="s">
        <v>351</v>
      </c>
      <c r="F5" s="271" t="s">
        <v>49</v>
      </c>
      <c r="G5" s="272">
        <v>46023</v>
      </c>
      <c r="H5" s="273"/>
      <c r="I5" s="274" t="s">
        <v>50</v>
      </c>
      <c r="J5" s="272">
        <v>46386</v>
      </c>
      <c r="K5" s="268"/>
    </row>
    <row r="6" spans="1:11" ht="21" customHeight="1" x14ac:dyDescent="0.25">
      <c r="F6" s="208"/>
      <c r="G6" s="209"/>
      <c r="H6" s="209"/>
      <c r="I6" s="210"/>
      <c r="J6" s="211"/>
    </row>
    <row r="7" spans="1:11" ht="21" customHeight="1" x14ac:dyDescent="0.25">
      <c r="A7" s="463" t="s">
        <v>51</v>
      </c>
      <c r="B7" s="463" t="s">
        <v>52</v>
      </c>
      <c r="C7" s="463"/>
      <c r="D7" s="463"/>
      <c r="E7" s="463"/>
    </row>
    <row r="8" spans="1:11" ht="52.5" customHeight="1" x14ac:dyDescent="0.25">
      <c r="A8" s="463"/>
      <c r="B8" s="134" t="s">
        <v>53</v>
      </c>
      <c r="C8" s="134" t="s">
        <v>330</v>
      </c>
      <c r="D8" s="134" t="s">
        <v>54</v>
      </c>
      <c r="E8" s="134" t="s">
        <v>55</v>
      </c>
      <c r="F8" s="261" t="s">
        <v>56</v>
      </c>
      <c r="G8" s="271" t="s">
        <v>15</v>
      </c>
      <c r="H8" s="271" t="s">
        <v>57</v>
      </c>
      <c r="I8" s="271" t="s">
        <v>58</v>
      </c>
      <c r="J8" s="271" t="s">
        <v>19</v>
      </c>
      <c r="K8" s="261" t="s">
        <v>59</v>
      </c>
    </row>
    <row r="9" spans="1:11" s="5" customFormat="1" ht="105" customHeight="1" x14ac:dyDescent="0.25">
      <c r="A9" s="1" t="s">
        <v>60</v>
      </c>
      <c r="B9" s="2" t="s">
        <v>153</v>
      </c>
      <c r="C9" s="2" t="s">
        <v>157</v>
      </c>
      <c r="D9" s="152" t="str">
        <f>+IF(B9='10 FORMULAS'!$B$4,'10 FORMULAS'!$C$4,IF(B9='10 FORMULAS'!$B$6,'10 FORMULAS'!$C$6,IF(B9='10 FORMULAS'!$B$8,'10 FORMULAS'!$C$8,IF(B9='10 FORMULAS'!$B$10,'10 FORMULAS'!$C$10,""))))</f>
        <v/>
      </c>
      <c r="E9" s="242" t="str">
        <f>+IFERROR(VLOOKUP(B9,Tabla3[],2,0),"")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9" s="1" t="s">
        <v>135</v>
      </c>
      <c r="G9" s="1" t="s">
        <v>143</v>
      </c>
      <c r="H9" s="262" t="s">
        <v>404</v>
      </c>
      <c r="I9" s="262" t="s">
        <v>405</v>
      </c>
      <c r="J9" s="267" t="str">
        <f>(CONCATENATE(Tabla1[[#This Row],[¿QUÉ? 
IMPACTO]]," ","por",Tabla1[[#This Row],[¿CÓMO?
CAUSA INMEDIATA 
(Iniciar con la palabra 
por)]]," ","a causa de"," ",Tabla1[[#This Row],[¿PORQUÉ?
CAUSA RAÍZ
(Iniciar con 
debido a/a causa de)]]))</f>
        <v>Posibilidad de afectación económica por sanción de un ente regulador al incumplir con la legislacion ambiental vigente aplicable a la entidad  a causa de la inadecuada implementación de las medidas de control y  deficiente seguimiento de los criterios ambientales en los diferentes procesos y actividades propias de las UAERMV.</v>
      </c>
      <c r="K9" s="277"/>
    </row>
    <row r="10" spans="1:11" s="5" customFormat="1" ht="115.5" customHeight="1" x14ac:dyDescent="0.25">
      <c r="A10" s="1" t="s">
        <v>65</v>
      </c>
      <c r="B10" s="2" t="s">
        <v>153</v>
      </c>
      <c r="C10" s="2" t="s">
        <v>157</v>
      </c>
      <c r="D10" s="152" t="str">
        <f>+IF(B10='10 FORMULAS'!$B$4,'10 FORMULAS'!$C$4,IF(B10='10 FORMULAS'!$B$6,'10 FORMULAS'!$C$6,IF(B10='10 FORMULAS'!$B$8,'10 FORMULAS'!$C$8,IF(B10='10 FORMULAS'!$B$10,'10 FORMULAS'!$C$10,""))))</f>
        <v/>
      </c>
      <c r="E10" s="242"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135</v>
      </c>
      <c r="G10" s="1" t="s">
        <v>148</v>
      </c>
      <c r="H10" s="394" t="s">
        <v>426</v>
      </c>
      <c r="I10" s="262" t="s">
        <v>425</v>
      </c>
      <c r="J10" s="267" t="str">
        <f>(CONCATENATE(Tabla1[[#This Row],[¿QUÉ? 
IMPACTO]]," ","por",Tabla1[[#This Row],[¿CÓMO?
CAUSA INMEDIATA 
(Iniciar con la palabra 
por)]]," ","a causa de"," ",Tabla1[[#This Row],[¿PORQUÉ?
CAUSA RAÍZ
(Iniciar con 
debido a/a causa de)]]))</f>
        <v xml:space="preserve">Posibilidad de afectación económica y reputacional por la ocurrencia de accidentes ambientales producto de actividades que se desarrollan en las sedes de la entidad y que pueden afectar el suelo, aire y el agua a causa de debilidades en la atención de las señales preventivas para evitar los accidentes ambientales, asi como exceso de confianza en la manipulacion de elementos, insumos y maquinaria durante la operacion en las sedes </v>
      </c>
      <c r="K10" s="264"/>
    </row>
    <row r="11" spans="1:11" ht="93" customHeight="1" x14ac:dyDescent="0.25">
      <c r="A11" s="1" t="s">
        <v>66</v>
      </c>
      <c r="B11" s="2"/>
      <c r="C11" s="2"/>
      <c r="D11" s="152" t="str">
        <f>+IF(B11='10 FORMULAS'!$B$4,'10 FORMULAS'!$C$4,IF(B11='10 FORMULAS'!$B$6,'10 FORMULAS'!$C$6,IF(B11='10 FORMULAS'!$B$8,'10 FORMULAS'!$C$8,IF(B11='10 FORMULAS'!$B$10,'10 FORMULAS'!$C$10,""))))</f>
        <v/>
      </c>
      <c r="E11" s="242" t="str">
        <f>+IFERROR(VLOOKUP(B11,Tabla3[],2,0),"")</f>
        <v/>
      </c>
      <c r="F11" s="1"/>
      <c r="G11" s="1"/>
      <c r="H11" s="262"/>
      <c r="I11" s="262"/>
      <c r="J11" s="267" t="str">
        <f>(CONCATENATE(Tabla1[[#This Row],[¿QUÉ? 
IMPACTO]]," ","por",Tabla1[[#This Row],[¿CÓMO?
CAUSA INMEDIATA 
(Iniciar con la palabra 
por)]]," ","a causa de"," ",Tabla1[[#This Row],[¿PORQUÉ?
CAUSA RAÍZ
(Iniciar con 
debido a/a causa de)]]))</f>
        <v xml:space="preserve"> por a causa de </v>
      </c>
      <c r="K11" s="265"/>
    </row>
    <row r="12" spans="1:11" ht="93" customHeight="1" x14ac:dyDescent="0.25">
      <c r="A12" s="1" t="s">
        <v>67</v>
      </c>
      <c r="B12" s="2"/>
      <c r="C12" s="2"/>
      <c r="D12" s="152" t="str">
        <f>+IF(B12='10 FORMULAS'!$B$4,'10 FORMULAS'!$C$4,IF(B12='10 FORMULAS'!$B$6,'10 FORMULAS'!$C$6,IF(B12='10 FORMULAS'!$B$8,'10 FORMULAS'!$C$8,IF(B12='10 FORMULAS'!$B$10,'10 FORMULAS'!$C$10,""))))</f>
        <v/>
      </c>
      <c r="E12" s="242" t="str">
        <f>+IFERROR(VLOOKUP(B12,Tabla3[],2,0),"")</f>
        <v/>
      </c>
      <c r="F12" s="1"/>
      <c r="G12" s="1"/>
      <c r="H12" s="262"/>
      <c r="I12" s="262"/>
      <c r="J12" s="267" t="str">
        <f>(CONCATENATE(Tabla1[[#This Row],[¿QUÉ? 
IMPACTO]]," ","por",Tabla1[[#This Row],[¿CÓMO?
CAUSA INMEDIATA 
(Iniciar con la palabra 
por)]]," ","a causa de"," ",Tabla1[[#This Row],[¿PORQUÉ?
CAUSA RAÍZ
(Iniciar con 
debido a/a causa de)]]))</f>
        <v xml:space="preserve"> por a causa de </v>
      </c>
      <c r="K12" s="265"/>
    </row>
    <row r="13" spans="1:11" ht="93" customHeight="1" x14ac:dyDescent="0.25">
      <c r="A13" s="1" t="s">
        <v>68</v>
      </c>
      <c r="B13" s="2"/>
      <c r="C13" s="2"/>
      <c r="D13" s="152" t="str">
        <f>+IF(B13='10 FORMULAS'!$B$4,'10 FORMULAS'!$C$4,IF(B13='10 FORMULAS'!$B$6,'10 FORMULAS'!$C$6,IF(B13='10 FORMULAS'!$B$8,'10 FORMULAS'!$C$8,IF(B13='10 FORMULAS'!$B$10,'10 FORMULAS'!$C$10,""))))</f>
        <v/>
      </c>
      <c r="E13" s="242" t="str">
        <f>+IFERROR(VLOOKUP(B13,Tabla3[],2,0),"")</f>
        <v/>
      </c>
      <c r="F13" s="1"/>
      <c r="G13" s="1"/>
      <c r="H13" s="262"/>
      <c r="I13" s="262"/>
      <c r="J13" s="267" t="str">
        <f>(CONCATENATE(Tabla1[[#This Row],[¿QUÉ? 
IMPACTO]]," ","por",Tabla1[[#This Row],[¿CÓMO?
CAUSA INMEDIATA 
(Iniciar con la palabra 
por)]]," ","a causa de"," ",Tabla1[[#This Row],[¿PORQUÉ?
CAUSA RAÍZ
(Iniciar con 
debido a/a causa de)]]))</f>
        <v xml:space="preserve"> por a causa de </v>
      </c>
      <c r="K13" s="265"/>
    </row>
    <row r="14" spans="1:11" ht="93" customHeight="1" x14ac:dyDescent="0.25">
      <c r="A14" s="1" t="s">
        <v>69</v>
      </c>
      <c r="B14" s="2"/>
      <c r="C14" s="2"/>
      <c r="D14" s="152" t="str">
        <f>+IF(B14='10 FORMULAS'!$B$4,'10 FORMULAS'!$C$4,IF(B14='10 FORMULAS'!$B$6,'10 FORMULAS'!$C$6,IF(B14='10 FORMULAS'!$B$8,'10 FORMULAS'!$C$8,IF(B14='10 FORMULAS'!$B$10,'10 FORMULAS'!$C$10,""))))</f>
        <v/>
      </c>
      <c r="E14" s="242" t="str">
        <f>+IFERROR(VLOOKUP(B14,Tabla3[],2,0),"")</f>
        <v/>
      </c>
      <c r="F14" s="1"/>
      <c r="G14" s="1"/>
      <c r="H14" s="262"/>
      <c r="I14" s="262"/>
      <c r="J14" s="267" t="str">
        <f>(CONCATENATE(Tabla1[[#This Row],[¿QUÉ? 
IMPACTO]]," ","por",Tabla1[[#This Row],[¿CÓMO?
CAUSA INMEDIATA 
(Iniciar con la palabra 
por)]]," ","a causa de"," ",Tabla1[[#This Row],[¿PORQUÉ?
CAUSA RAÍZ
(Iniciar con 
debido a/a causa de)]]))</f>
        <v xml:space="preserve"> por a causa de </v>
      </c>
      <c r="K14" s="265"/>
    </row>
    <row r="15" spans="1:11" ht="93" customHeight="1" x14ac:dyDescent="0.25">
      <c r="A15" s="1" t="s">
        <v>70</v>
      </c>
      <c r="B15" s="2"/>
      <c r="C15" s="2"/>
      <c r="D15" s="152" t="str">
        <f>+IF(B15='10 FORMULAS'!$B$4,'10 FORMULAS'!$C$4,IF(B15='10 FORMULAS'!$B$6,'10 FORMULAS'!$C$6,IF(B15='10 FORMULAS'!$B$8,'10 FORMULAS'!$C$8,IF(B15='10 FORMULAS'!$B$10,'10 FORMULAS'!$C$10,""))))</f>
        <v/>
      </c>
      <c r="E15" s="242" t="str">
        <f>+IFERROR(VLOOKUP(B15,Tabla3[],2,0),"")</f>
        <v/>
      </c>
      <c r="F15" s="1"/>
      <c r="G15" s="1"/>
      <c r="H15" s="262"/>
      <c r="I15" s="262"/>
      <c r="J15" s="267" t="str">
        <f>(CONCATENATE(Tabla1[[#This Row],[¿QUÉ? 
IMPACTO]]," ","por",Tabla1[[#This Row],[¿CÓMO?
CAUSA INMEDIATA 
(Iniciar con la palabra 
por)]]," ","a causa de"," ",Tabla1[[#This Row],[¿PORQUÉ?
CAUSA RAÍZ
(Iniciar con 
debido a/a causa de)]]))</f>
        <v xml:space="preserve"> por a causa de </v>
      </c>
      <c r="K15" s="265"/>
    </row>
    <row r="16" spans="1:11" ht="93" customHeight="1" x14ac:dyDescent="0.25">
      <c r="A16" s="1" t="s">
        <v>71</v>
      </c>
      <c r="B16" s="2"/>
      <c r="C16" s="2"/>
      <c r="D16" s="152" t="str">
        <f>+IF(B16='10 FORMULAS'!$B$4,'10 FORMULAS'!$C$4,IF(B16='10 FORMULAS'!$B$6,'10 FORMULAS'!$C$6,IF(B16='10 FORMULAS'!$B$8,'10 FORMULAS'!$C$8,IF(B16='10 FORMULAS'!$B$10,'10 FORMULAS'!$C$10,""))))</f>
        <v/>
      </c>
      <c r="E16" s="242" t="str">
        <f>+IFERROR(VLOOKUP(B16,Tabla3[],2,0),"")</f>
        <v/>
      </c>
      <c r="F16" s="1"/>
      <c r="G16" s="1"/>
      <c r="H16" s="262"/>
      <c r="I16" s="262"/>
      <c r="J16" s="267" t="str">
        <f>(CONCATENATE(Tabla1[[#This Row],[¿QUÉ? 
IMPACTO]]," ","por",Tabla1[[#This Row],[¿CÓMO?
CAUSA INMEDIATA 
(Iniciar con la palabra 
por)]]," ","a causa de"," ",Tabla1[[#This Row],[¿PORQUÉ?
CAUSA RAÍZ
(Iniciar con 
debido a/a causa de)]]))</f>
        <v xml:space="preserve"> por a causa de </v>
      </c>
      <c r="K16" s="265"/>
    </row>
    <row r="17" spans="1:11" s="6" customFormat="1" ht="93" customHeight="1" x14ac:dyDescent="0.25">
      <c r="A17" s="1" t="s">
        <v>72</v>
      </c>
      <c r="B17" s="2"/>
      <c r="C17" s="2"/>
      <c r="D17" s="152" t="str">
        <f>+IF(B17='10 FORMULAS'!$B$4,'10 FORMULAS'!$C$4,IF(B17='10 FORMULAS'!$B$6,'10 FORMULAS'!$C$6,IF(B17='10 FORMULAS'!$B$8,'10 FORMULAS'!$C$8,IF(B17='10 FORMULAS'!$B$10,'10 FORMULAS'!$C$10,""))))</f>
        <v/>
      </c>
      <c r="E17" s="242" t="str">
        <f>+IFERROR(VLOOKUP(B17,Tabla3[],2,0),"")</f>
        <v/>
      </c>
      <c r="F17" s="1"/>
      <c r="G17" s="1"/>
      <c r="H17" s="262"/>
      <c r="I17" s="262"/>
      <c r="J17" s="267" t="str">
        <f>(CONCATENATE(Tabla1[[#This Row],[¿QUÉ? 
IMPACTO]]," ","por",Tabla1[[#This Row],[¿CÓMO?
CAUSA INMEDIATA 
(Iniciar con la palabra 
por)]]," ","a causa de"," ",Tabla1[[#This Row],[¿PORQUÉ?
CAUSA RAÍZ
(Iniciar con 
debido a/a causa de)]]))</f>
        <v xml:space="preserve"> por a causa de </v>
      </c>
      <c r="K17" s="266"/>
    </row>
    <row r="18" spans="1:11" s="6" customFormat="1" ht="93" customHeight="1" x14ac:dyDescent="0.25">
      <c r="A18" s="1" t="s">
        <v>73</v>
      </c>
      <c r="B18" s="2"/>
      <c r="C18" s="2"/>
      <c r="D18" s="152" t="str">
        <f>+IF(B18='10 FORMULAS'!$B$4,'10 FORMULAS'!$C$4,IF(B18='10 FORMULAS'!$B$6,'10 FORMULAS'!$C$6,IF(B18='10 FORMULAS'!$B$8,'10 FORMULAS'!$C$8,IF(B18='10 FORMULAS'!$B$10,'10 FORMULAS'!$C$10,""))))</f>
        <v/>
      </c>
      <c r="E18" s="242" t="str">
        <f>+IFERROR(VLOOKUP(B18,Tabla3[],2,0),"")</f>
        <v/>
      </c>
      <c r="F18" s="1"/>
      <c r="G18" s="1"/>
      <c r="H18" s="262"/>
      <c r="I18" s="262"/>
      <c r="J18" s="267" t="str">
        <f>(CONCATENATE(Tabla1[[#This Row],[¿QUÉ? 
IMPACTO]]," ","por",Tabla1[[#This Row],[¿CÓMO?
CAUSA INMEDIATA 
(Iniciar con la palabra 
por)]]," ","a causa de"," ",Tabla1[[#This Row],[¿PORQUÉ?
CAUSA RAÍZ
(Iniciar con 
debido a/a causa de)]]))</f>
        <v xml:space="preserve"> por a causa de </v>
      </c>
      <c r="K18" s="266"/>
    </row>
    <row r="19" spans="1:11" s="6" customFormat="1" ht="93" customHeight="1" x14ac:dyDescent="0.25">
      <c r="A19" s="1" t="s">
        <v>74</v>
      </c>
      <c r="B19" s="2"/>
      <c r="C19" s="2"/>
      <c r="D19" s="152" t="str">
        <f>+IF(B19='10 FORMULAS'!$B$4,'10 FORMULAS'!$C$4,IF(B19='10 FORMULAS'!$B$6,'10 FORMULAS'!$C$6,IF(B19='10 FORMULAS'!$B$8,'10 FORMULAS'!$C$8,IF(B19='10 FORMULAS'!$B$10,'10 FORMULAS'!$C$10,""))))</f>
        <v/>
      </c>
      <c r="E19" s="242" t="str">
        <f>+IFERROR(VLOOKUP(B19,Tabla3[],2,0),"")</f>
        <v/>
      </c>
      <c r="F19" s="1"/>
      <c r="G19" s="1"/>
      <c r="H19" s="262"/>
      <c r="I19" s="262"/>
      <c r="J19" s="267" t="str">
        <f>(CONCATENATE(Tabla1[[#This Row],[¿QUÉ? 
IMPACTO]]," ","por",Tabla1[[#This Row],[¿CÓMO?
CAUSA INMEDIATA 
(Iniciar con la palabra 
por)]]," ","a causa de"," ",Tabla1[[#This Row],[¿PORQUÉ?
CAUSA RAÍZ
(Iniciar con 
debido a/a causa de)]]))</f>
        <v xml:space="preserve"> por a causa de </v>
      </c>
      <c r="K19" s="266"/>
    </row>
    <row r="20" spans="1:11" s="6" customFormat="1" ht="93" customHeight="1" x14ac:dyDescent="0.25">
      <c r="A20" s="1" t="s">
        <v>75</v>
      </c>
      <c r="B20" s="2"/>
      <c r="C20" s="2"/>
      <c r="D20" s="152" t="str">
        <f>+IF(B20='10 FORMULAS'!$B$4,'10 FORMULAS'!$C$4,IF(B20='10 FORMULAS'!$B$6,'10 FORMULAS'!$C$6,IF(B20='10 FORMULAS'!$B$8,'10 FORMULAS'!$C$8,IF(B20='10 FORMULAS'!$B$10,'10 FORMULAS'!$C$10,""))))</f>
        <v/>
      </c>
      <c r="E20" s="242" t="str">
        <f>+IFERROR(VLOOKUP(B20,Tabla3[],2,0),"")</f>
        <v/>
      </c>
      <c r="F20" s="1"/>
      <c r="G20" s="1"/>
      <c r="H20" s="262"/>
      <c r="I20" s="262"/>
      <c r="J20" s="267" t="str">
        <f>(CONCATENATE(Tabla1[[#This Row],[¿QUÉ? 
IMPACTO]]," ","por",Tabla1[[#This Row],[¿CÓMO?
CAUSA INMEDIATA 
(Iniciar con la palabra 
por)]]," ","a causa de"," ",Tabla1[[#This Row],[¿PORQUÉ?
CAUSA RAÍZ
(Iniciar con 
debido a/a causa de)]]))</f>
        <v xml:space="preserve"> por a causa de </v>
      </c>
      <c r="K20" s="266"/>
    </row>
    <row r="21" spans="1:11" s="6" customFormat="1" ht="93" customHeight="1" x14ac:dyDescent="0.25">
      <c r="A21" s="1" t="s">
        <v>76</v>
      </c>
      <c r="B21" s="2"/>
      <c r="C21" s="2"/>
      <c r="D21" s="152" t="str">
        <f>+IF(B21='10 FORMULAS'!$B$4,'10 FORMULAS'!$C$4,IF(B21='10 FORMULAS'!$B$6,'10 FORMULAS'!$C$6,IF(B21='10 FORMULAS'!$B$8,'10 FORMULAS'!$C$8,IF(B21='10 FORMULAS'!$B$10,'10 FORMULAS'!$C$10,""))))</f>
        <v/>
      </c>
      <c r="E21" s="242" t="str">
        <f>+IFERROR(VLOOKUP(B21,Tabla3[],2,0),"")</f>
        <v/>
      </c>
      <c r="F21" s="1"/>
      <c r="G21" s="1"/>
      <c r="H21" s="262"/>
      <c r="I21" s="262"/>
      <c r="J21" s="267" t="str">
        <f>(CONCATENATE(Tabla1[[#This Row],[¿QUÉ? 
IMPACTO]]," ","por",Tabla1[[#This Row],[¿CÓMO?
CAUSA INMEDIATA 
(Iniciar con la palabra 
por)]]," ","a causa de"," ",Tabla1[[#This Row],[¿PORQUÉ?
CAUSA RAÍZ
(Iniciar con 
debido a/a causa de)]]))</f>
        <v xml:space="preserve"> por a causa de </v>
      </c>
      <c r="K21" s="266"/>
    </row>
    <row r="22" spans="1:11" s="6" customFormat="1" ht="93" customHeight="1" x14ac:dyDescent="0.25">
      <c r="A22" s="1" t="s">
        <v>77</v>
      </c>
      <c r="B22" s="2"/>
      <c r="C22" s="2"/>
      <c r="D22" s="152" t="str">
        <f>+IF(B22='10 FORMULAS'!$B$4,'10 FORMULAS'!$C$4,IF(B22='10 FORMULAS'!$B$6,'10 FORMULAS'!$C$6,IF(B22='10 FORMULAS'!$B$8,'10 FORMULAS'!$C$8,IF(B22='10 FORMULAS'!$B$10,'10 FORMULAS'!$C$10,""))))</f>
        <v/>
      </c>
      <c r="E22" s="242" t="str">
        <f>+IFERROR(VLOOKUP(B22,Tabla3[],2,0),"")</f>
        <v/>
      </c>
      <c r="F22" s="1"/>
      <c r="G22" s="1"/>
      <c r="H22" s="262"/>
      <c r="I22" s="262"/>
      <c r="J22" s="267" t="str">
        <f>(CONCATENATE(Tabla1[[#This Row],[¿QUÉ? 
IMPACTO]]," ","por",Tabla1[[#This Row],[¿CÓMO?
CAUSA INMEDIATA 
(Iniciar con la palabra 
por)]]," ","a causa de"," ",Tabla1[[#This Row],[¿PORQUÉ?
CAUSA RAÍZ
(Iniciar con 
debido a/a causa de)]]))</f>
        <v xml:space="preserve"> por a causa de </v>
      </c>
      <c r="K22" s="266"/>
    </row>
    <row r="23" spans="1:11" s="6" customFormat="1" ht="93" customHeight="1" x14ac:dyDescent="0.25">
      <c r="A23" s="1" t="s">
        <v>78</v>
      </c>
      <c r="B23" s="2"/>
      <c r="C23" s="2"/>
      <c r="D23" s="152" t="str">
        <f>+IF(B23='10 FORMULAS'!$B$4,'10 FORMULAS'!$C$4,IF(B23='10 FORMULAS'!$B$6,'10 FORMULAS'!$C$6,IF(B23='10 FORMULAS'!$B$8,'10 FORMULAS'!$C$8,IF(B23='10 FORMULAS'!$B$10,'10 FORMULAS'!$C$10,""))))</f>
        <v/>
      </c>
      <c r="E23" s="242" t="str">
        <f>+IFERROR(VLOOKUP(B23,Tabla3[],2,0),"")</f>
        <v/>
      </c>
      <c r="F23" s="1"/>
      <c r="G23" s="1"/>
      <c r="H23" s="262"/>
      <c r="I23" s="262"/>
      <c r="J23" s="267" t="str">
        <f>(CONCATENATE(Tabla1[[#This Row],[¿QUÉ? 
IMPACTO]]," ","por",Tabla1[[#This Row],[¿CÓMO?
CAUSA INMEDIATA 
(Iniciar con la palabra 
por)]]," ","a causa de"," ",Tabla1[[#This Row],[¿PORQUÉ?
CAUSA RAÍZ
(Iniciar con 
debido a/a causa de)]]))</f>
        <v xml:space="preserve"> por a causa de </v>
      </c>
      <c r="K23" s="266"/>
    </row>
    <row r="24" spans="1:11" s="6" customFormat="1" ht="93" customHeight="1" x14ac:dyDescent="0.25">
      <c r="A24" s="1" t="s">
        <v>79</v>
      </c>
      <c r="B24" s="2"/>
      <c r="C24" s="2"/>
      <c r="D24" s="152" t="str">
        <f>+IF(B24='10 FORMULAS'!$B$4,'10 FORMULAS'!$C$4,IF(B24='10 FORMULAS'!$B$6,'10 FORMULAS'!$C$6,IF(B24='10 FORMULAS'!$B$8,'10 FORMULAS'!$C$8,IF(B24='10 FORMULAS'!$B$10,'10 FORMULAS'!$C$10,""))))</f>
        <v/>
      </c>
      <c r="E24" s="242" t="str">
        <f>+IFERROR(VLOOKUP(B24,Tabla3[],2,0),"")</f>
        <v/>
      </c>
      <c r="F24" s="1"/>
      <c r="G24" s="1"/>
      <c r="H24" s="262"/>
      <c r="I24" s="262"/>
      <c r="J24" s="267" t="str">
        <f>(CONCATENATE(Tabla1[[#This Row],[¿QUÉ? 
IMPACTO]]," ","por",Tabla1[[#This Row],[¿CÓMO?
CAUSA INMEDIATA 
(Iniciar con la palabra 
por)]]," ","a causa de"," ",Tabla1[[#This Row],[¿PORQUÉ?
CAUSA RAÍZ
(Iniciar con 
debido a/a causa de)]]))</f>
        <v xml:space="preserve"> por a causa de </v>
      </c>
      <c r="K24" s="266"/>
    </row>
    <row r="25" spans="1:11" s="6" customFormat="1" ht="93" customHeight="1" x14ac:dyDescent="0.25">
      <c r="A25" s="1" t="s">
        <v>80</v>
      </c>
      <c r="B25" s="2"/>
      <c r="C25" s="2"/>
      <c r="D25" s="152" t="str">
        <f>+IF(B25='10 FORMULAS'!$B$4,'10 FORMULAS'!$C$4,IF(B25='10 FORMULAS'!$B$6,'10 FORMULAS'!$C$6,IF(B25='10 FORMULAS'!$B$8,'10 FORMULAS'!$C$8,IF(B25='10 FORMULAS'!$B$10,'10 FORMULAS'!$C$10,""))))</f>
        <v/>
      </c>
      <c r="E25" s="242" t="str">
        <f>+IFERROR(VLOOKUP(B25,Tabla3[],2,0),"")</f>
        <v/>
      </c>
      <c r="F25" s="1"/>
      <c r="G25" s="1"/>
      <c r="H25" s="262"/>
      <c r="I25" s="262"/>
      <c r="J25" s="267" t="str">
        <f>(CONCATENATE(Tabla1[[#This Row],[¿QUÉ? 
IMPACTO]]," ","por",Tabla1[[#This Row],[¿CÓMO?
CAUSA INMEDIATA 
(Iniciar con la palabra 
por)]]," ","a causa de"," ",Tabla1[[#This Row],[¿PORQUÉ?
CAUSA RAÍZ
(Iniciar con 
debido a/a causa de)]]))</f>
        <v xml:space="preserve"> por a causa de </v>
      </c>
      <c r="K25" s="266"/>
    </row>
    <row r="26" spans="1:11" s="6" customFormat="1" ht="93" customHeight="1" x14ac:dyDescent="0.25">
      <c r="A26" s="1" t="s">
        <v>81</v>
      </c>
      <c r="B26" s="2"/>
      <c r="C26" s="2"/>
      <c r="D26" s="152" t="str">
        <f>+IF(B26='10 FORMULAS'!$B$4,'10 FORMULAS'!$C$4,IF(B26='10 FORMULAS'!$B$6,'10 FORMULAS'!$C$6,IF(B26='10 FORMULAS'!$B$8,'10 FORMULAS'!$C$8,IF(B26='10 FORMULAS'!$B$10,'10 FORMULAS'!$C$10,""))))</f>
        <v/>
      </c>
      <c r="E26" s="242" t="str">
        <f>+IFERROR(VLOOKUP(B26,Tabla3[],2,0),"")</f>
        <v/>
      </c>
      <c r="F26" s="1"/>
      <c r="G26" s="1"/>
      <c r="H26" s="262"/>
      <c r="I26" s="262"/>
      <c r="J26" s="267" t="str">
        <f>(CONCATENATE(Tabla1[[#This Row],[¿QUÉ? 
IMPACTO]]," ","por",Tabla1[[#This Row],[¿CÓMO?
CAUSA INMEDIATA 
(Iniciar con la palabra 
por)]]," ","a causa de"," ",Tabla1[[#This Row],[¿PORQUÉ?
CAUSA RAÍZ
(Iniciar con 
debido a/a causa de)]]))</f>
        <v xml:space="preserve"> por a causa de </v>
      </c>
      <c r="K26" s="266"/>
    </row>
    <row r="27" spans="1:11" s="6" customFormat="1" ht="93" customHeight="1" x14ac:dyDescent="0.25">
      <c r="A27" s="1" t="s">
        <v>82</v>
      </c>
      <c r="B27" s="2"/>
      <c r="C27" s="2"/>
      <c r="D27" s="152" t="str">
        <f>+IF(B27='10 FORMULAS'!$B$4,'10 FORMULAS'!$C$4,IF(B27='10 FORMULAS'!$B$6,'10 FORMULAS'!$C$6,IF(B27='10 FORMULAS'!$B$8,'10 FORMULAS'!$C$8,IF(B27='10 FORMULAS'!$B$10,'10 FORMULAS'!$C$10,""))))</f>
        <v/>
      </c>
      <c r="E27" s="242" t="str">
        <f>+IFERROR(VLOOKUP(B27,Tabla3[],2,0),"")</f>
        <v/>
      </c>
      <c r="F27" s="1"/>
      <c r="G27" s="1"/>
      <c r="H27" s="262"/>
      <c r="I27" s="262"/>
      <c r="J27" s="267" t="str">
        <f>(CONCATENATE(Tabla1[[#This Row],[¿QUÉ? 
IMPACTO]]," ","por",Tabla1[[#This Row],[¿CÓMO?
CAUSA INMEDIATA 
(Iniciar con la palabra 
por)]]," ","a causa de"," ",Tabla1[[#This Row],[¿PORQUÉ?
CAUSA RAÍZ
(Iniciar con 
debido a/a causa de)]]))</f>
        <v xml:space="preserve"> por a causa de </v>
      </c>
      <c r="K27" s="266"/>
    </row>
    <row r="28" spans="1:11" s="6" customFormat="1" ht="93" customHeight="1" x14ac:dyDescent="0.25">
      <c r="A28" s="1" t="s">
        <v>83</v>
      </c>
      <c r="B28" s="2"/>
      <c r="C28" s="2"/>
      <c r="D28" s="152" t="str">
        <f>+IF(B28='10 FORMULAS'!$B$4,'10 FORMULAS'!$C$4,IF(B28='10 FORMULAS'!$B$6,'10 FORMULAS'!$C$6,IF(B28='10 FORMULAS'!$B$8,'10 FORMULAS'!$C$8,IF(B28='10 FORMULAS'!$B$10,'10 FORMULAS'!$C$10,""))))</f>
        <v/>
      </c>
      <c r="E28" s="242" t="str">
        <f>+IFERROR(VLOOKUP(B28,Tabla3[],2,0),"")</f>
        <v/>
      </c>
      <c r="F28" s="1"/>
      <c r="G28" s="1"/>
      <c r="H28" s="263"/>
      <c r="I28" s="263"/>
      <c r="J28" s="267" t="str">
        <f>(CONCATENATE(Tabla1[[#This Row],[¿QUÉ? 
IMPACTO]]," ","por",Tabla1[[#This Row],[¿CÓMO?
CAUSA INMEDIATA 
(Iniciar con la palabra 
por)]]," ","a causa de"," ",Tabla1[[#This Row],[¿PORQUÉ?
CAUSA RAÍZ
(Iniciar con 
debido a/a causa de)]]))</f>
        <v xml:space="preserve"> por a causa de </v>
      </c>
      <c r="K28" s="266"/>
    </row>
    <row r="29" spans="1:11" s="6" customFormat="1" ht="18" x14ac:dyDescent="0.25">
      <c r="F29" s="7"/>
      <c r="G29" s="7"/>
      <c r="H29" s="7"/>
      <c r="I29" s="7"/>
      <c r="J29" s="8"/>
    </row>
    <row r="30" spans="1:11" x14ac:dyDescent="0.2">
      <c r="F30" s="3"/>
      <c r="G30" s="3"/>
      <c r="H30" s="3"/>
      <c r="I30" s="3"/>
    </row>
    <row r="31" spans="1:11" x14ac:dyDescent="0.2">
      <c r="F31" s="3"/>
      <c r="G31" s="3"/>
      <c r="H31" s="3"/>
      <c r="I31" s="3"/>
    </row>
    <row r="32" spans="1:11" x14ac:dyDescent="0.25">
      <c r="F32" s="9"/>
      <c r="G32" s="9"/>
      <c r="H32" s="9"/>
      <c r="I32" s="9"/>
    </row>
    <row r="33" spans="6:26" x14ac:dyDescent="0.2">
      <c r="F33" s="3"/>
      <c r="G33" s="3"/>
      <c r="H33" s="3"/>
      <c r="I33" s="3"/>
    </row>
    <row r="34" spans="6:26" x14ac:dyDescent="0.2">
      <c r="F34" s="3"/>
      <c r="G34" s="3"/>
      <c r="H34" s="3"/>
      <c r="I34" s="3"/>
    </row>
    <row r="35" spans="6:26" x14ac:dyDescent="0.2">
      <c r="F35" s="3"/>
      <c r="G35" s="3"/>
      <c r="H35" s="3"/>
      <c r="I35" s="3"/>
    </row>
    <row r="39" spans="6:26" ht="14.25" customHeight="1" x14ac:dyDescent="0.25"/>
    <row r="43" spans="6:26" ht="14.25" customHeight="1" x14ac:dyDescent="0.25">
      <c r="X43" s="10"/>
    </row>
    <row r="44" spans="6:26" x14ac:dyDescent="0.25">
      <c r="Z44" s="10"/>
    </row>
    <row r="45" spans="6:26" x14ac:dyDescent="0.25">
      <c r="Z45" s="10"/>
    </row>
    <row r="46" spans="6:26" x14ac:dyDescent="0.25">
      <c r="Z46" s="10"/>
    </row>
    <row r="47" spans="6:26" x14ac:dyDescent="0.25">
      <c r="Z47" s="10"/>
    </row>
    <row r="48" spans="6:26" x14ac:dyDescent="0.25">
      <c r="Z48" s="10"/>
    </row>
    <row r="49" spans="26:26" x14ac:dyDescent="0.25">
      <c r="Z49" s="10"/>
    </row>
    <row r="50" spans="26:26" x14ac:dyDescent="0.25">
      <c r="Z50" s="10"/>
    </row>
    <row r="51" spans="26:26" ht="14.25" customHeight="1" x14ac:dyDescent="0.25">
      <c r="Z51" s="10"/>
    </row>
    <row r="52" spans="26:26" x14ac:dyDescent="0.25">
      <c r="Z52" s="10"/>
    </row>
  </sheetData>
  <sheetProtection formatCells="0" formatColumns="0" formatRows="0" sort="0" autoFilter="0" pivotTables="0"/>
  <mergeCells count="8">
    <mergeCell ref="C2:K2"/>
    <mergeCell ref="B7:E7"/>
    <mergeCell ref="A7:A8"/>
    <mergeCell ref="A1:K1"/>
    <mergeCell ref="A3:K3"/>
    <mergeCell ref="B4:D4"/>
    <mergeCell ref="B5:D5"/>
    <mergeCell ref="F4:H4"/>
  </mergeCells>
  <phoneticPr fontId="16" type="noConversion"/>
  <dataValidations count="2">
    <dataValidation type="list" allowBlank="1" showInputMessage="1" showErrorMessage="1" sqref="C9:C28" xr:uid="{00000000-0002-0000-0100-000000000000}">
      <formula1>INDIRECT(B9)</formula1>
    </dataValidation>
    <dataValidation type="list" allowBlank="1" showInputMessage="1" showErrorMessage="1" sqref="G9:G28" xr:uid="{00000000-0002-0000-0100-000001000000}">
      <formula1>INDIRECT($F9)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'10 FORMULAS'!$A$31:$E$31</xm:f>
          </x14:formula1>
          <xm:sqref>F9:F28</xm:sqref>
        </x14:dataValidation>
        <x14:dataValidation type="list" allowBlank="1" showInputMessage="1" showErrorMessage="1" xr:uid="{00000000-0002-0000-0100-000003000000}">
          <x14:formula1>
            <xm:f>'10 FORMULAS'!$A$38:$F$38</xm:f>
          </x14:formula1>
          <xm:sqref>B9:B28</xm:sqref>
        </x14:dataValidation>
        <x14:dataValidation type="list" allowBlank="1" showInputMessage="1" showErrorMessage="1" xr:uid="{00000000-0002-0000-0100-000004000000}">
          <x14:formula1>
            <xm:f>'10 FORMULAS'!$Y$3:$Y$27</xm:f>
          </x14:formula1>
          <xm:sqref>F4:H4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8">
    <tabColor theme="0" tint="-0.249977111117893"/>
  </sheetPr>
  <dimension ref="A1:Y28"/>
  <sheetViews>
    <sheetView showGridLines="0" zoomScale="80" zoomScaleNormal="80" zoomScaleSheetLayoutView="100" workbookViewId="0">
      <pane ySplit="8" topLeftCell="A9" activePane="bottomLeft" state="frozen"/>
      <selection pane="bottomLeft" activeCell="A8" sqref="A8:XFD8"/>
    </sheetView>
  </sheetViews>
  <sheetFormatPr baseColWidth="10" defaultColWidth="14.42578125" defaultRowHeight="14.25" x14ac:dyDescent="0.25"/>
  <cols>
    <col min="1" max="1" width="15.42578125" style="4" customWidth="1"/>
    <col min="2" max="2" width="56.7109375" style="38" customWidth="1"/>
    <col min="3" max="3" width="15.5703125" style="38" customWidth="1"/>
    <col min="4" max="4" width="20.140625" style="4" customWidth="1"/>
    <col min="5" max="5" width="15.7109375" style="14" customWidth="1"/>
    <col min="6" max="6" width="16.28515625" style="4" customWidth="1"/>
    <col min="7" max="7" width="16.28515625" style="14" customWidth="1"/>
    <col min="8" max="8" width="11.140625" style="14" customWidth="1"/>
    <col min="9" max="9" width="10.42578125" style="14" customWidth="1"/>
    <col min="10" max="10" width="32.140625" style="14" customWidth="1"/>
    <col min="11" max="11" width="10.140625" style="14" customWidth="1"/>
    <col min="12" max="12" width="12.42578125" style="14" customWidth="1"/>
    <col min="13" max="13" width="14" style="192" customWidth="1"/>
    <col min="14" max="14" width="13.7109375" style="192" customWidth="1"/>
    <col min="15" max="15" width="8" style="324" customWidth="1"/>
    <col min="16" max="16" width="21.42578125" style="4" customWidth="1"/>
    <col min="17" max="17" width="32.85546875" style="4" customWidth="1"/>
    <col min="18" max="18" width="9.42578125" style="38" customWidth="1"/>
    <col min="19" max="19" width="8.85546875" style="38" customWidth="1"/>
    <col min="20" max="20" width="17.85546875" style="4" customWidth="1"/>
    <col min="21" max="21" width="5.42578125" style="4" customWidth="1"/>
    <col min="22" max="22" width="14.140625" style="4" bestFit="1" customWidth="1"/>
    <col min="23" max="23" width="14.85546875" style="4" bestFit="1" customWidth="1"/>
    <col min="24" max="24" width="24.140625" style="4" customWidth="1"/>
    <col min="25" max="25" width="57.85546875" style="4" customWidth="1"/>
    <col min="26" max="29" width="24.140625" style="4" customWidth="1"/>
    <col min="30" max="256" width="11.42578125" style="4" customWidth="1"/>
    <col min="257" max="257" width="12.42578125" style="4" customWidth="1"/>
    <col min="258" max="258" width="47" style="4" customWidth="1"/>
    <col min="259" max="259" width="35" style="4" customWidth="1"/>
    <col min="260" max="16384" width="14.42578125" style="4"/>
  </cols>
  <sheetData>
    <row r="1" spans="1:25" ht="32.25" hidden="1" customHeight="1" x14ac:dyDescent="0.25">
      <c r="A1" s="486"/>
      <c r="B1" s="487" t="str">
        <f>+'2 CONTEXTO E IDENTIFICACIÓN'!A1</f>
        <v>MAPA DE RIESGOS INTEGRAL</v>
      </c>
      <c r="C1" s="496"/>
      <c r="D1" s="497"/>
      <c r="E1" s="13"/>
      <c r="G1" s="13"/>
      <c r="H1" s="13"/>
      <c r="I1" s="13"/>
      <c r="J1" s="13"/>
      <c r="K1" s="13"/>
      <c r="L1" s="13"/>
      <c r="M1" s="187"/>
      <c r="N1" s="187"/>
    </row>
    <row r="2" spans="1:25" s="3" customFormat="1" ht="32.25" hidden="1" customHeight="1" x14ac:dyDescent="0.2">
      <c r="A2" s="486"/>
      <c r="B2" s="487"/>
      <c r="C2" s="39" t="str">
        <f>+'2 CONTEXTO E IDENTIFICACIÓN'!A2</f>
        <v>VERSIÓN DEL MAPA DE RIESGOS:</v>
      </c>
      <c r="D2" s="39">
        <f>'2 CONTEXTO E IDENTIFICACIÓN'!B2</f>
        <v>1</v>
      </c>
      <c r="E2" s="13"/>
      <c r="G2" s="199" t="str">
        <f>+'2 CONTEXTO E IDENTIFICACIÓN'!$I$4</f>
        <v>Elaboración o Actualización:</v>
      </c>
      <c r="H2" s="215">
        <f>'2 CONTEXTO E IDENTIFICACIÓN'!J4</f>
        <v>46041</v>
      </c>
      <c r="I2" s="13"/>
      <c r="J2" s="13"/>
      <c r="K2" s="13"/>
      <c r="L2" s="13"/>
      <c r="M2" s="187"/>
      <c r="N2" s="187"/>
      <c r="O2" s="325"/>
      <c r="R2" s="159"/>
      <c r="S2" s="159"/>
    </row>
    <row r="3" spans="1:25" s="3" customFormat="1" ht="15" hidden="1" x14ac:dyDescent="0.2">
      <c r="A3" s="212"/>
      <c r="B3" s="15"/>
      <c r="C3" s="205"/>
      <c r="D3" s="41"/>
      <c r="E3" s="13"/>
      <c r="G3" s="213"/>
      <c r="H3" s="214"/>
      <c r="I3" s="13"/>
      <c r="J3" s="13"/>
      <c r="K3" s="13"/>
      <c r="L3" s="13"/>
      <c r="M3" s="187"/>
      <c r="N3" s="187"/>
      <c r="O3" s="325"/>
      <c r="R3" s="159"/>
      <c r="S3" s="159"/>
    </row>
    <row r="4" spans="1:25" s="3" customFormat="1" ht="32.25" hidden="1" customHeight="1" x14ac:dyDescent="0.2">
      <c r="A4" s="12" t="s">
        <v>46</v>
      </c>
      <c r="B4" s="498" t="str">
        <f>'2 CONTEXTO E IDENTIFICACIÓN'!B4</f>
        <v>UAERMV</v>
      </c>
      <c r="C4" s="499"/>
      <c r="D4" s="500"/>
      <c r="E4" s="13"/>
      <c r="G4" s="204" t="str">
        <f>+'2 CONTEXTO E IDENTIFICACIÓN'!$E$5</f>
        <v>Vigencia: 2026</v>
      </c>
      <c r="H4" s="202">
        <f>'2 CONTEXTO E IDENTIFICACIÓN'!G5</f>
        <v>46023</v>
      </c>
      <c r="I4" s="203" t="s">
        <v>50</v>
      </c>
      <c r="J4" s="200">
        <f>'2 CONTEXTO E IDENTIFICACIÓN'!J5</f>
        <v>46386</v>
      </c>
      <c r="K4" s="13"/>
      <c r="L4" s="13"/>
      <c r="M4" s="187"/>
      <c r="N4" s="187"/>
      <c r="O4" s="325"/>
      <c r="R4" s="159"/>
      <c r="S4" s="159"/>
    </row>
    <row r="5" spans="1:25" s="3" customFormat="1" ht="15.75" hidden="1" thickBot="1" x14ac:dyDescent="0.25">
      <c r="A5" s="12" t="s">
        <v>47</v>
      </c>
      <c r="B5" s="488" t="str">
        <f>'2 CONTEXTO E IDENTIFICACIÓN'!F4</f>
        <v>14. Gestión Ambiental</v>
      </c>
      <c r="C5" s="489"/>
      <c r="D5" s="489"/>
      <c r="E5" s="16"/>
      <c r="F5" s="16"/>
      <c r="O5" s="325"/>
      <c r="R5" s="159"/>
      <c r="S5" s="159"/>
    </row>
    <row r="6" spans="1:25" s="3" customFormat="1" ht="26.25" customHeight="1" thickBot="1" x14ac:dyDescent="0.25">
      <c r="A6" s="216"/>
      <c r="B6" s="217"/>
      <c r="C6" s="207"/>
      <c r="D6" s="207"/>
      <c r="E6" s="16"/>
      <c r="F6" s="16"/>
      <c r="G6" s="490" t="s">
        <v>214</v>
      </c>
      <c r="H6" s="491"/>
      <c r="I6" s="491"/>
      <c r="J6" s="491"/>
      <c r="K6" s="491"/>
      <c r="L6" s="491"/>
      <c r="M6" s="491"/>
      <c r="N6" s="492"/>
      <c r="O6" s="325"/>
      <c r="R6" s="159"/>
      <c r="S6" s="159"/>
    </row>
    <row r="7" spans="1:25" s="19" customFormat="1" ht="30" customHeight="1" thickBot="1" x14ac:dyDescent="0.3">
      <c r="A7" s="17"/>
      <c r="B7" s="18"/>
      <c r="C7" s="490" t="s">
        <v>215</v>
      </c>
      <c r="D7" s="491"/>
      <c r="E7" s="491"/>
      <c r="F7" s="492"/>
      <c r="G7" s="493" t="s">
        <v>24</v>
      </c>
      <c r="H7" s="494"/>
      <c r="I7" s="495"/>
      <c r="J7" s="493" t="s">
        <v>26</v>
      </c>
      <c r="K7" s="494"/>
      <c r="L7" s="495"/>
      <c r="M7" s="493" t="s">
        <v>216</v>
      </c>
      <c r="N7" s="495"/>
      <c r="O7" s="326"/>
      <c r="P7" s="482" t="s">
        <v>217</v>
      </c>
      <c r="Q7" s="483"/>
      <c r="R7" s="484"/>
      <c r="S7" s="484"/>
      <c r="T7" s="485"/>
      <c r="V7" s="479" t="s">
        <v>218</v>
      </c>
      <c r="W7" s="480"/>
      <c r="X7" s="480"/>
      <c r="Y7" s="481"/>
    </row>
    <row r="8" spans="1:25" s="137" customFormat="1" ht="57" hidden="1" x14ac:dyDescent="0.25">
      <c r="A8" s="175" t="s">
        <v>219</v>
      </c>
      <c r="B8" s="174" t="s">
        <v>220</v>
      </c>
      <c r="C8" s="183" t="s">
        <v>23</v>
      </c>
      <c r="D8" s="184" t="s">
        <v>221</v>
      </c>
      <c r="E8" s="185" t="s">
        <v>222</v>
      </c>
      <c r="F8" s="186" t="s">
        <v>223</v>
      </c>
      <c r="G8" s="164" t="s">
        <v>24</v>
      </c>
      <c r="H8" s="165" t="s">
        <v>224</v>
      </c>
      <c r="I8" s="168" t="s">
        <v>225</v>
      </c>
      <c r="J8" s="164" t="s">
        <v>26</v>
      </c>
      <c r="K8" s="165" t="s">
        <v>224</v>
      </c>
      <c r="L8" s="168" t="s">
        <v>225</v>
      </c>
      <c r="M8" s="164" t="s">
        <v>226</v>
      </c>
      <c r="N8" s="166" t="s">
        <v>227</v>
      </c>
      <c r="O8" s="327"/>
      <c r="P8" s="21" t="s">
        <v>225</v>
      </c>
      <c r="Q8" s="22" t="s">
        <v>221</v>
      </c>
      <c r="R8" s="156" t="s">
        <v>228</v>
      </c>
      <c r="S8" s="156" t="s">
        <v>229</v>
      </c>
      <c r="T8" s="23" t="s">
        <v>106</v>
      </c>
      <c r="V8" s="21" t="s">
        <v>225</v>
      </c>
      <c r="W8" s="22" t="s">
        <v>230</v>
      </c>
      <c r="X8" s="22" t="s">
        <v>231</v>
      </c>
      <c r="Y8" s="23" t="s">
        <v>26</v>
      </c>
    </row>
    <row r="9" spans="1:25" ht="130.5" customHeight="1" x14ac:dyDescent="0.25">
      <c r="A9" s="24" t="str">
        <f>'2 CONTEXTO E IDENTIFICACIÓN'!A9</f>
        <v>R1</v>
      </c>
      <c r="B9" s="180" t="str">
        <f>+'2 CONTEXTO E IDENTIFICACIÓN'!J9</f>
        <v>Posibilidad de afectación económica por sanción de un ente regulador al incumplir con la legislacion ambiental vigente aplicable a la entidad  a causa de la inadecuada implementación de las medidas de control y  deficiente seguimiento de los criterios ambientales en los diferentes procesos y actividades propias de las UAERMV.</v>
      </c>
      <c r="C9" s="395">
        <f>4*12</f>
        <v>48</v>
      </c>
      <c r="D9" s="160" t="str">
        <f t="shared" ref="D9:D28" si="0">+IF(C9="","",IF(C9&lt;=$S$9,$Q$9,IF(C9&lt;=$S$10,$Q$10,IF(C9&lt;=$S$11,$Q$11,IF(C9&lt;=$S$12,$Q$12,IF(C9&gt;=$R$13,$Q$13,""))))))</f>
        <v>La actividad que conlleva el riesgo se ejecuta de 24 a 500 veces por año</v>
      </c>
      <c r="E9" s="161">
        <f t="shared" ref="E9:E28" si="1">+IF(D9="","",IF(D9=$Q$9,$T$9,IF(D9=$Q$10,$T$10,IF(D9=$Q$11,$T$11,IF(D9=$Q$12,$T$12,IF(D9=$Q$13,$T$13))))))</f>
        <v>0.6</v>
      </c>
      <c r="F9" s="25" t="str">
        <f t="shared" ref="F9:F28" si="2">+IF(D9="","",IF(D9=$Q$9,$P$9,IF(D9=$Q$10,$P$10,IF(D9=$Q$11,$P$11,IF(D9=$Q$12,$P$12,IF(D9=$Q$13,$P$13))))))</f>
        <v>Media</v>
      </c>
      <c r="G9" s="171" t="s">
        <v>355</v>
      </c>
      <c r="H9" s="163">
        <f>+IF(G9="","",IF(G9="N/A","",IF(OR(G9=$X$9,G9=$Y$9),$W$9,IF(OR(G9=$X$10,G9=$Y$10),$W$10,IF(OR(G9=$X$11,G9=$Y$11),$W$11,IF(OR(G9=$X$12,G9=$Y$12),$W$12,IF(OR(G9=$X$13,G9=$Y$13),$W$13)))))))</f>
        <v>0.8</v>
      </c>
      <c r="I9" s="169" t="str">
        <f t="shared" ref="I9:I28" si="3">+IF(G9="","",IF(G9="N/A","",IF(OR(G9=$X$9,G9=$Y$9),$V$9,IF(OR(G9=$X$10,G9=$Y$10),$V$10,IF(OR(G9=$X$11,G9=$Y$11),$V$11,IF(OR(G9=$X$12,G9=$Y$12),$V$12,IF(OR(G9=$X$13,G9=$Y$13),$V$13)))))))</f>
        <v>Mayor</v>
      </c>
      <c r="J9" s="171" t="s">
        <v>243</v>
      </c>
      <c r="K9" s="163">
        <f t="shared" ref="K9:K28" si="4">+IF(J9="","",IF(J9="N/A","",IF(OR(J9=$X$9,J9=$Y$9),$W$9,IF(OR(J9=$X$10,J9=$Y$10),$W$10,IF(OR(J9=$X$11,J9=$Y$11),$W$11,IF(OR(J9=$X$12,J9=$Y$12),$W$12,IF(OR(J9=$X$13,J9=$Y$13),$W$13)))))))</f>
        <v>0.6</v>
      </c>
      <c r="L9" s="169" t="str">
        <f t="shared" ref="L9:L28" si="5">+IF(J9="","",IF(J9="N/A","",IF(OR(J9=$X$9,J9=$Y$9),$V$9,IF(OR(J9=$X$10,J9=$Y$10),$V$10,IF(OR(J9=$X$11,J9=$Y$11),$V$11,IF(OR(J9=$X$12,J9=$Y$12),$V$12,IF(OR(J9=$X$13,J9=$Y$13),$V$13)))))))</f>
        <v>Moderado</v>
      </c>
      <c r="M9" s="188">
        <f>+IF(H9="",K9,IF(K9="",H9,IF(H9&gt;K9,H9,K9)))</f>
        <v>0.8</v>
      </c>
      <c r="N9" s="189" t="str">
        <f>+IF(M9="","",IF(M9=$W$9,$V$9,IF(M9=$W$10,$V$10,IF(M9=$W$11,$V$11,IF(M9=$W$12,$V$12,IF(M9=$W$13,$V$13))))))</f>
        <v>Mayor</v>
      </c>
      <c r="P9" s="236" t="s">
        <v>233</v>
      </c>
      <c r="Q9" s="26" t="s">
        <v>234</v>
      </c>
      <c r="R9" s="157">
        <v>0</v>
      </c>
      <c r="S9" s="157">
        <v>2</v>
      </c>
      <c r="T9" s="27">
        <v>0.2</v>
      </c>
      <c r="V9" s="236" t="s">
        <v>235</v>
      </c>
      <c r="W9" s="28">
        <v>0.2</v>
      </c>
      <c r="X9" s="26" t="s">
        <v>352</v>
      </c>
      <c r="Y9" s="29" t="s">
        <v>232</v>
      </c>
    </row>
    <row r="10" spans="1:25" ht="132.75" customHeight="1" x14ac:dyDescent="0.25">
      <c r="A10" s="24" t="str">
        <f>'2 CONTEXTO E IDENTIFICACIÓN'!A10</f>
        <v>R2</v>
      </c>
      <c r="B10" s="180" t="str">
        <f>+'2 CONTEXTO E IDENTIFICACIÓN'!J10</f>
        <v xml:space="preserve">Posibilidad de afectación económica y reputacional por la ocurrencia de accidentes ambientales producto de actividades que se desarrollan en las sedes de la entidad y que pueden afectar el suelo, aire y el agua a causa de debilidades en la atención de las señales preventivas para evitar los accidentes ambientales, asi como exceso de confianza en la manipulacion de elementos, insumos y maquinaria durante la operacion en las sedes </v>
      </c>
      <c r="C10" s="396">
        <f>3*365</f>
        <v>1095</v>
      </c>
      <c r="D10" s="160" t="str">
        <f t="shared" si="0"/>
        <v>La actividad que conlleva el riesgo se ejecuta mínimo 500 veces al año y máximo 5.000 veces por año</v>
      </c>
      <c r="E10" s="161">
        <f t="shared" si="1"/>
        <v>0.8</v>
      </c>
      <c r="F10" s="25" t="str">
        <f t="shared" si="2"/>
        <v>Alta</v>
      </c>
      <c r="G10" s="171" t="s">
        <v>352</v>
      </c>
      <c r="H10" s="163">
        <f t="shared" ref="H10:H28" si="6">+IF(G10="","",IF(G10="N/A","",IF(OR(G10=$X$9,G10=$Y$9),$W$9,IF(OR(G10=$X$10,G10=$Y$10),$W$10,IF(OR(G10=$X$11,G10=$Y$11),$W$11,IF(OR(G10=$X$12,G10=$Y$12),$W$12,IF(OR(G10=$X$13,G10=$Y$13),$W$13)))))))</f>
        <v>0.2</v>
      </c>
      <c r="I10" s="169" t="str">
        <f t="shared" si="3"/>
        <v>Leve</v>
      </c>
      <c r="J10" s="171" t="s">
        <v>243</v>
      </c>
      <c r="K10" s="163">
        <f t="shared" si="4"/>
        <v>0.6</v>
      </c>
      <c r="L10" s="169" t="str">
        <f t="shared" si="5"/>
        <v>Moderado</v>
      </c>
      <c r="M10" s="188">
        <f>+IF(H10="",K10,IF(K10="",H10,IF(H10&gt;K10,H10,K10)))</f>
        <v>0.6</v>
      </c>
      <c r="N10" s="189" t="str">
        <f t="shared" ref="N10:N28" si="7">+IF(M10="","",IF(M10=$W$9,$V$9,IF(M10=$W$10,$V$10,IF(M10=$W$11,$V$11,IF(M10=$W$12,$V$12,IF(M10=$W$13,$V$13))))))</f>
        <v>Moderado</v>
      </c>
      <c r="P10" s="237" t="s">
        <v>236</v>
      </c>
      <c r="Q10" s="30" t="s">
        <v>237</v>
      </c>
      <c r="R10" s="157">
        <v>3</v>
      </c>
      <c r="S10" s="157">
        <v>24</v>
      </c>
      <c r="T10" s="27">
        <v>0.4</v>
      </c>
      <c r="V10" s="237" t="s">
        <v>238</v>
      </c>
      <c r="W10" s="28">
        <v>0.4</v>
      </c>
      <c r="X10" s="30" t="s">
        <v>353</v>
      </c>
      <c r="Y10" s="31" t="s">
        <v>239</v>
      </c>
    </row>
    <row r="11" spans="1:25" ht="93" customHeight="1" x14ac:dyDescent="0.25">
      <c r="A11" s="24" t="str">
        <f>'2 CONTEXTO E IDENTIFICACIÓN'!A11</f>
        <v>R3</v>
      </c>
      <c r="B11" s="180" t="str">
        <f>+'2 CONTEXTO E IDENTIFICACIÓN'!J11</f>
        <v xml:space="preserve"> por a causa de </v>
      </c>
      <c r="C11" s="181"/>
      <c r="D11" s="160" t="str">
        <f t="shared" si="0"/>
        <v/>
      </c>
      <c r="E11" s="161" t="str">
        <f t="shared" si="1"/>
        <v/>
      </c>
      <c r="F11" s="25" t="str">
        <f t="shared" si="2"/>
        <v/>
      </c>
      <c r="G11" s="171"/>
      <c r="H11" s="163" t="str">
        <f t="shared" si="6"/>
        <v/>
      </c>
      <c r="I11" s="169" t="str">
        <f t="shared" si="3"/>
        <v/>
      </c>
      <c r="J11" s="171"/>
      <c r="K11" s="163" t="str">
        <f t="shared" si="4"/>
        <v/>
      </c>
      <c r="L11" s="169" t="str">
        <f t="shared" si="5"/>
        <v/>
      </c>
      <c r="M11" s="188" t="str">
        <f t="shared" ref="M11:M28" si="8">+IF(H11="",K11,IF(K11="",H11,IF(H11&gt;K11,H11,K11)))</f>
        <v/>
      </c>
      <c r="N11" s="189" t="str">
        <f t="shared" si="7"/>
        <v/>
      </c>
      <c r="P11" s="238" t="s">
        <v>240</v>
      </c>
      <c r="Q11" s="30" t="s">
        <v>241</v>
      </c>
      <c r="R11" s="157">
        <v>25</v>
      </c>
      <c r="S11" s="157">
        <v>500</v>
      </c>
      <c r="T11" s="27">
        <v>0.6</v>
      </c>
      <c r="V11" s="238" t="s">
        <v>242</v>
      </c>
      <c r="W11" s="28">
        <v>0.6</v>
      </c>
      <c r="X11" s="30" t="s">
        <v>354</v>
      </c>
      <c r="Y11" s="31" t="s">
        <v>243</v>
      </c>
    </row>
    <row r="12" spans="1:25" ht="111.75" customHeight="1" x14ac:dyDescent="0.25">
      <c r="A12" s="24" t="str">
        <f>'2 CONTEXTO E IDENTIFICACIÓN'!A12</f>
        <v>R4</v>
      </c>
      <c r="B12" s="180" t="str">
        <f>+'2 CONTEXTO E IDENTIFICACIÓN'!J12</f>
        <v xml:space="preserve"> por a causa de </v>
      </c>
      <c r="C12" s="181"/>
      <c r="D12" s="160" t="str">
        <f t="shared" si="0"/>
        <v/>
      </c>
      <c r="E12" s="161" t="str">
        <f t="shared" si="1"/>
        <v/>
      </c>
      <c r="F12" s="25" t="str">
        <f t="shared" si="2"/>
        <v/>
      </c>
      <c r="G12" s="171"/>
      <c r="H12" s="163" t="str">
        <f t="shared" si="6"/>
        <v/>
      </c>
      <c r="I12" s="169" t="str">
        <f t="shared" si="3"/>
        <v/>
      </c>
      <c r="J12" s="171"/>
      <c r="K12" s="163" t="str">
        <f t="shared" si="4"/>
        <v/>
      </c>
      <c r="L12" s="169" t="str">
        <f t="shared" si="5"/>
        <v/>
      </c>
      <c r="M12" s="188" t="str">
        <f t="shared" si="8"/>
        <v/>
      </c>
      <c r="N12" s="189" t="str">
        <f t="shared" si="7"/>
        <v/>
      </c>
      <c r="P12" s="32" t="s">
        <v>244</v>
      </c>
      <c r="Q12" s="30" t="s">
        <v>245</v>
      </c>
      <c r="R12" s="157">
        <v>5001</v>
      </c>
      <c r="S12" s="157">
        <v>5000</v>
      </c>
      <c r="T12" s="27">
        <v>0.8</v>
      </c>
      <c r="V12" s="32" t="s">
        <v>246</v>
      </c>
      <c r="W12" s="28">
        <v>0.8</v>
      </c>
      <c r="X12" s="30" t="s">
        <v>355</v>
      </c>
      <c r="Y12" s="31" t="s">
        <v>247</v>
      </c>
    </row>
    <row r="13" spans="1:25" ht="93" customHeight="1" x14ac:dyDescent="0.25">
      <c r="A13" s="24" t="str">
        <f>'2 CONTEXTO E IDENTIFICACIÓN'!A13</f>
        <v>R5</v>
      </c>
      <c r="B13" s="180" t="str">
        <f>+'2 CONTEXTO E IDENTIFICACIÓN'!J13</f>
        <v xml:space="preserve"> por a causa de </v>
      </c>
      <c r="C13" s="181"/>
      <c r="D13" s="160" t="str">
        <f t="shared" si="0"/>
        <v/>
      </c>
      <c r="E13" s="161" t="str">
        <f t="shared" si="1"/>
        <v/>
      </c>
      <c r="F13" s="25" t="str">
        <f t="shared" si="2"/>
        <v/>
      </c>
      <c r="G13" s="171"/>
      <c r="H13" s="163" t="str">
        <f t="shared" si="6"/>
        <v/>
      </c>
      <c r="I13" s="169" t="str">
        <f t="shared" si="3"/>
        <v/>
      </c>
      <c r="J13" s="171"/>
      <c r="K13" s="163" t="str">
        <f t="shared" si="4"/>
        <v/>
      </c>
      <c r="L13" s="169" t="str">
        <f t="shared" si="5"/>
        <v/>
      </c>
      <c r="M13" s="188" t="str">
        <f t="shared" si="8"/>
        <v/>
      </c>
      <c r="N13" s="189" t="str">
        <f t="shared" si="7"/>
        <v/>
      </c>
      <c r="P13" s="239" t="s">
        <v>248</v>
      </c>
      <c r="Q13" s="30" t="s">
        <v>249</v>
      </c>
      <c r="R13" s="157">
        <v>5001</v>
      </c>
      <c r="S13" s="157"/>
      <c r="T13" s="27">
        <v>1</v>
      </c>
      <c r="V13" s="239" t="s">
        <v>250</v>
      </c>
      <c r="W13" s="28">
        <v>1</v>
      </c>
      <c r="X13" s="30" t="s">
        <v>356</v>
      </c>
      <c r="Y13" s="31" t="s">
        <v>251</v>
      </c>
    </row>
    <row r="14" spans="1:25" ht="93" customHeight="1" thickBot="1" x14ac:dyDescent="0.3">
      <c r="A14" s="24" t="str">
        <f>'2 CONTEXTO E IDENTIFICACIÓN'!A14</f>
        <v>R6</v>
      </c>
      <c r="B14" s="180" t="str">
        <f>+'2 CONTEXTO E IDENTIFICACIÓN'!J14</f>
        <v xml:space="preserve"> por a causa de </v>
      </c>
      <c r="C14" s="181"/>
      <c r="D14" s="160" t="str">
        <f t="shared" si="0"/>
        <v/>
      </c>
      <c r="E14" s="161" t="str">
        <f t="shared" si="1"/>
        <v/>
      </c>
      <c r="F14" s="25" t="str">
        <f t="shared" si="2"/>
        <v/>
      </c>
      <c r="G14" s="171"/>
      <c r="H14" s="163" t="str">
        <f t="shared" si="6"/>
        <v/>
      </c>
      <c r="I14" s="169" t="str">
        <f t="shared" si="3"/>
        <v/>
      </c>
      <c r="J14" s="171"/>
      <c r="K14" s="163" t="str">
        <f t="shared" si="4"/>
        <v/>
      </c>
      <c r="L14" s="169" t="str">
        <f t="shared" si="5"/>
        <v/>
      </c>
      <c r="M14" s="188" t="str">
        <f t="shared" si="8"/>
        <v/>
      </c>
      <c r="N14" s="189" t="str">
        <f t="shared" si="7"/>
        <v/>
      </c>
      <c r="P14" s="33"/>
      <c r="Q14" s="34"/>
      <c r="R14" s="158"/>
      <c r="S14" s="158"/>
      <c r="T14" s="35"/>
      <c r="V14" s="33"/>
      <c r="W14" s="34"/>
      <c r="X14" s="34" t="s">
        <v>252</v>
      </c>
      <c r="Y14" s="35" t="s">
        <v>252</v>
      </c>
    </row>
    <row r="15" spans="1:25" ht="93" customHeight="1" x14ac:dyDescent="0.25">
      <c r="A15" s="24" t="str">
        <f>'2 CONTEXTO E IDENTIFICACIÓN'!A15</f>
        <v>R7</v>
      </c>
      <c r="B15" s="180" t="str">
        <f>+'2 CONTEXTO E IDENTIFICACIÓN'!J15</f>
        <v xml:space="preserve"> por a causa de </v>
      </c>
      <c r="C15" s="181"/>
      <c r="D15" s="160" t="str">
        <f t="shared" si="0"/>
        <v/>
      </c>
      <c r="E15" s="161" t="str">
        <f t="shared" si="1"/>
        <v/>
      </c>
      <c r="F15" s="25" t="str">
        <f t="shared" si="2"/>
        <v/>
      </c>
      <c r="G15" s="171"/>
      <c r="H15" s="163" t="str">
        <f t="shared" si="6"/>
        <v/>
      </c>
      <c r="I15" s="169" t="str">
        <f t="shared" si="3"/>
        <v/>
      </c>
      <c r="J15" s="171"/>
      <c r="K15" s="163" t="str">
        <f t="shared" si="4"/>
        <v/>
      </c>
      <c r="L15" s="169" t="str">
        <f t="shared" si="5"/>
        <v/>
      </c>
      <c r="M15" s="188" t="str">
        <f t="shared" si="8"/>
        <v/>
      </c>
      <c r="N15" s="189" t="str">
        <f t="shared" si="7"/>
        <v/>
      </c>
    </row>
    <row r="16" spans="1:25" ht="93" customHeight="1" x14ac:dyDescent="0.25">
      <c r="A16" s="24" t="str">
        <f>'2 CONTEXTO E IDENTIFICACIÓN'!A16</f>
        <v>R8</v>
      </c>
      <c r="B16" s="180" t="str">
        <f>+'2 CONTEXTO E IDENTIFICACIÓN'!J16</f>
        <v xml:space="preserve"> por a causa de </v>
      </c>
      <c r="C16" s="181"/>
      <c r="D16" s="160" t="str">
        <f t="shared" si="0"/>
        <v/>
      </c>
      <c r="E16" s="161" t="str">
        <f t="shared" si="1"/>
        <v/>
      </c>
      <c r="F16" s="25" t="str">
        <f t="shared" si="2"/>
        <v/>
      </c>
      <c r="G16" s="171"/>
      <c r="H16" s="163" t="str">
        <f t="shared" si="6"/>
        <v/>
      </c>
      <c r="I16" s="169" t="str">
        <f t="shared" si="3"/>
        <v/>
      </c>
      <c r="J16" s="171"/>
      <c r="K16" s="163" t="str">
        <f t="shared" si="4"/>
        <v/>
      </c>
      <c r="L16" s="169" t="str">
        <f t="shared" si="5"/>
        <v/>
      </c>
      <c r="M16" s="188" t="str">
        <f t="shared" si="8"/>
        <v/>
      </c>
      <c r="N16" s="189" t="str">
        <f t="shared" si="7"/>
        <v/>
      </c>
    </row>
    <row r="17" spans="1:14" ht="93" customHeight="1" x14ac:dyDescent="0.25">
      <c r="A17" s="24" t="str">
        <f>'2 CONTEXTO E IDENTIFICACIÓN'!A17</f>
        <v>R9</v>
      </c>
      <c r="B17" s="180" t="str">
        <f>+'2 CONTEXTO E IDENTIFICACIÓN'!J17</f>
        <v xml:space="preserve"> por a causa de </v>
      </c>
      <c r="C17" s="181"/>
      <c r="D17" s="160" t="str">
        <f t="shared" si="0"/>
        <v/>
      </c>
      <c r="E17" s="161" t="str">
        <f t="shared" si="1"/>
        <v/>
      </c>
      <c r="F17" s="25" t="str">
        <f t="shared" si="2"/>
        <v/>
      </c>
      <c r="G17" s="171"/>
      <c r="H17" s="163" t="str">
        <f t="shared" si="6"/>
        <v/>
      </c>
      <c r="I17" s="169" t="str">
        <f t="shared" si="3"/>
        <v/>
      </c>
      <c r="J17" s="171"/>
      <c r="K17" s="163" t="str">
        <f t="shared" si="4"/>
        <v/>
      </c>
      <c r="L17" s="169" t="str">
        <f t="shared" si="5"/>
        <v/>
      </c>
      <c r="M17" s="188" t="str">
        <f t="shared" si="8"/>
        <v/>
      </c>
      <c r="N17" s="189" t="str">
        <f t="shared" si="7"/>
        <v/>
      </c>
    </row>
    <row r="18" spans="1:14" ht="93" customHeight="1" x14ac:dyDescent="0.25">
      <c r="A18" s="24" t="str">
        <f>'2 CONTEXTO E IDENTIFICACIÓN'!A18</f>
        <v>R10</v>
      </c>
      <c r="B18" s="180" t="str">
        <f>+'2 CONTEXTO E IDENTIFICACIÓN'!J18</f>
        <v xml:space="preserve"> por a causa de </v>
      </c>
      <c r="C18" s="181"/>
      <c r="D18" s="160" t="str">
        <f t="shared" si="0"/>
        <v/>
      </c>
      <c r="E18" s="161" t="str">
        <f t="shared" si="1"/>
        <v/>
      </c>
      <c r="F18" s="25" t="str">
        <f t="shared" si="2"/>
        <v/>
      </c>
      <c r="G18" s="171"/>
      <c r="H18" s="163" t="str">
        <f t="shared" si="6"/>
        <v/>
      </c>
      <c r="I18" s="169" t="str">
        <f t="shared" si="3"/>
        <v/>
      </c>
      <c r="J18" s="171"/>
      <c r="K18" s="163" t="str">
        <f t="shared" si="4"/>
        <v/>
      </c>
      <c r="L18" s="169" t="str">
        <f t="shared" si="5"/>
        <v/>
      </c>
      <c r="M18" s="188" t="str">
        <f t="shared" si="8"/>
        <v/>
      </c>
      <c r="N18" s="189" t="str">
        <f t="shared" si="7"/>
        <v/>
      </c>
    </row>
    <row r="19" spans="1:14" ht="93" customHeight="1" x14ac:dyDescent="0.25">
      <c r="A19" s="24" t="str">
        <f>'2 CONTEXTO E IDENTIFICACIÓN'!A19</f>
        <v>R11</v>
      </c>
      <c r="B19" s="180" t="str">
        <f>+'2 CONTEXTO E IDENTIFICACIÓN'!J19</f>
        <v xml:space="preserve"> por a causa de </v>
      </c>
      <c r="C19" s="181"/>
      <c r="D19" s="160" t="str">
        <f t="shared" si="0"/>
        <v/>
      </c>
      <c r="E19" s="161" t="str">
        <f t="shared" si="1"/>
        <v/>
      </c>
      <c r="F19" s="25" t="str">
        <f t="shared" si="2"/>
        <v/>
      </c>
      <c r="G19" s="171"/>
      <c r="H19" s="163" t="str">
        <f t="shared" si="6"/>
        <v/>
      </c>
      <c r="I19" s="169" t="str">
        <f t="shared" si="3"/>
        <v/>
      </c>
      <c r="J19" s="171"/>
      <c r="K19" s="163" t="str">
        <f t="shared" si="4"/>
        <v/>
      </c>
      <c r="L19" s="169" t="str">
        <f t="shared" si="5"/>
        <v/>
      </c>
      <c r="M19" s="188" t="str">
        <f t="shared" si="8"/>
        <v/>
      </c>
      <c r="N19" s="189" t="str">
        <f t="shared" si="7"/>
        <v/>
      </c>
    </row>
    <row r="20" spans="1:14" ht="93" customHeight="1" x14ac:dyDescent="0.25">
      <c r="A20" s="24" t="str">
        <f>'2 CONTEXTO E IDENTIFICACIÓN'!A20</f>
        <v>R12</v>
      </c>
      <c r="B20" s="180" t="str">
        <f>+'2 CONTEXTO E IDENTIFICACIÓN'!J20</f>
        <v xml:space="preserve"> por a causa de </v>
      </c>
      <c r="C20" s="181"/>
      <c r="D20" s="160" t="str">
        <f t="shared" si="0"/>
        <v/>
      </c>
      <c r="E20" s="161" t="str">
        <f t="shared" si="1"/>
        <v/>
      </c>
      <c r="F20" s="25" t="str">
        <f t="shared" si="2"/>
        <v/>
      </c>
      <c r="G20" s="171"/>
      <c r="H20" s="163" t="str">
        <f t="shared" si="6"/>
        <v/>
      </c>
      <c r="I20" s="169" t="str">
        <f t="shared" si="3"/>
        <v/>
      </c>
      <c r="J20" s="171"/>
      <c r="K20" s="163" t="str">
        <f t="shared" si="4"/>
        <v/>
      </c>
      <c r="L20" s="169" t="str">
        <f t="shared" si="5"/>
        <v/>
      </c>
      <c r="M20" s="188" t="str">
        <f t="shared" si="8"/>
        <v/>
      </c>
      <c r="N20" s="189" t="str">
        <f t="shared" si="7"/>
        <v/>
      </c>
    </row>
    <row r="21" spans="1:14" ht="93" customHeight="1" x14ac:dyDescent="0.25">
      <c r="A21" s="24" t="str">
        <f>'2 CONTEXTO E IDENTIFICACIÓN'!A21</f>
        <v>R13</v>
      </c>
      <c r="B21" s="180" t="str">
        <f>+'2 CONTEXTO E IDENTIFICACIÓN'!J21</f>
        <v xml:space="preserve"> por a causa de </v>
      </c>
      <c r="C21" s="181"/>
      <c r="D21" s="160" t="str">
        <f t="shared" si="0"/>
        <v/>
      </c>
      <c r="E21" s="161" t="str">
        <f t="shared" si="1"/>
        <v/>
      </c>
      <c r="F21" s="25" t="str">
        <f t="shared" si="2"/>
        <v/>
      </c>
      <c r="G21" s="171"/>
      <c r="H21" s="163" t="str">
        <f t="shared" si="6"/>
        <v/>
      </c>
      <c r="I21" s="169" t="str">
        <f t="shared" si="3"/>
        <v/>
      </c>
      <c r="J21" s="171"/>
      <c r="K21" s="163" t="str">
        <f t="shared" si="4"/>
        <v/>
      </c>
      <c r="L21" s="169" t="str">
        <f t="shared" si="5"/>
        <v/>
      </c>
      <c r="M21" s="188" t="str">
        <f t="shared" si="8"/>
        <v/>
      </c>
      <c r="N21" s="189" t="str">
        <f t="shared" si="7"/>
        <v/>
      </c>
    </row>
    <row r="22" spans="1:14" ht="93" customHeight="1" x14ac:dyDescent="0.25">
      <c r="A22" s="24" t="str">
        <f>'2 CONTEXTO E IDENTIFICACIÓN'!A22</f>
        <v>R14</v>
      </c>
      <c r="B22" s="180" t="str">
        <f>+'2 CONTEXTO E IDENTIFICACIÓN'!J22</f>
        <v xml:space="preserve"> por a causa de </v>
      </c>
      <c r="C22" s="181"/>
      <c r="D22" s="160" t="str">
        <f t="shared" si="0"/>
        <v/>
      </c>
      <c r="E22" s="161" t="str">
        <f t="shared" si="1"/>
        <v/>
      </c>
      <c r="F22" s="25" t="str">
        <f t="shared" si="2"/>
        <v/>
      </c>
      <c r="G22" s="171"/>
      <c r="H22" s="163" t="str">
        <f t="shared" si="6"/>
        <v/>
      </c>
      <c r="I22" s="169" t="str">
        <f t="shared" si="3"/>
        <v/>
      </c>
      <c r="J22" s="171"/>
      <c r="K22" s="163" t="str">
        <f t="shared" si="4"/>
        <v/>
      </c>
      <c r="L22" s="169" t="str">
        <f t="shared" si="5"/>
        <v/>
      </c>
      <c r="M22" s="188" t="str">
        <f t="shared" si="8"/>
        <v/>
      </c>
      <c r="N22" s="189" t="str">
        <f t="shared" si="7"/>
        <v/>
      </c>
    </row>
    <row r="23" spans="1:14" ht="93" customHeight="1" x14ac:dyDescent="0.25">
      <c r="A23" s="24" t="str">
        <f>'2 CONTEXTO E IDENTIFICACIÓN'!A23</f>
        <v>R15</v>
      </c>
      <c r="B23" s="180" t="str">
        <f>+'2 CONTEXTO E IDENTIFICACIÓN'!J23</f>
        <v xml:space="preserve"> por a causa de </v>
      </c>
      <c r="C23" s="181"/>
      <c r="D23" s="160" t="str">
        <f t="shared" si="0"/>
        <v/>
      </c>
      <c r="E23" s="161" t="str">
        <f t="shared" si="1"/>
        <v/>
      </c>
      <c r="F23" s="25" t="str">
        <f t="shared" si="2"/>
        <v/>
      </c>
      <c r="G23" s="171"/>
      <c r="H23" s="163" t="str">
        <f t="shared" si="6"/>
        <v/>
      </c>
      <c r="I23" s="169" t="str">
        <f t="shared" si="3"/>
        <v/>
      </c>
      <c r="J23" s="171"/>
      <c r="K23" s="163" t="str">
        <f t="shared" si="4"/>
        <v/>
      </c>
      <c r="L23" s="169" t="str">
        <f t="shared" si="5"/>
        <v/>
      </c>
      <c r="M23" s="188" t="str">
        <f t="shared" si="8"/>
        <v/>
      </c>
      <c r="N23" s="189" t="str">
        <f t="shared" si="7"/>
        <v/>
      </c>
    </row>
    <row r="24" spans="1:14" ht="93" customHeight="1" x14ac:dyDescent="0.25">
      <c r="A24" s="24" t="str">
        <f>'2 CONTEXTO E IDENTIFICACIÓN'!A24</f>
        <v>R16</v>
      </c>
      <c r="B24" s="180" t="str">
        <f>+'2 CONTEXTO E IDENTIFICACIÓN'!J24</f>
        <v xml:space="preserve"> por a causa de </v>
      </c>
      <c r="C24" s="181"/>
      <c r="D24" s="160" t="str">
        <f t="shared" si="0"/>
        <v/>
      </c>
      <c r="E24" s="161" t="str">
        <f t="shared" si="1"/>
        <v/>
      </c>
      <c r="F24" s="25" t="str">
        <f t="shared" si="2"/>
        <v/>
      </c>
      <c r="G24" s="171"/>
      <c r="H24" s="163" t="str">
        <f t="shared" si="6"/>
        <v/>
      </c>
      <c r="I24" s="169" t="str">
        <f t="shared" si="3"/>
        <v/>
      </c>
      <c r="J24" s="171"/>
      <c r="K24" s="163" t="str">
        <f t="shared" si="4"/>
        <v/>
      </c>
      <c r="L24" s="169" t="str">
        <f t="shared" si="5"/>
        <v/>
      </c>
      <c r="M24" s="188" t="str">
        <f t="shared" si="8"/>
        <v/>
      </c>
      <c r="N24" s="189" t="str">
        <f t="shared" si="7"/>
        <v/>
      </c>
    </row>
    <row r="25" spans="1:14" ht="93" customHeight="1" x14ac:dyDescent="0.25">
      <c r="A25" s="24" t="str">
        <f>'2 CONTEXTO E IDENTIFICACIÓN'!A25</f>
        <v>R17</v>
      </c>
      <c r="B25" s="180" t="str">
        <f>+'2 CONTEXTO E IDENTIFICACIÓN'!J25</f>
        <v xml:space="preserve"> por a causa de </v>
      </c>
      <c r="C25" s="181"/>
      <c r="D25" s="160" t="str">
        <f t="shared" si="0"/>
        <v/>
      </c>
      <c r="E25" s="161" t="str">
        <f t="shared" si="1"/>
        <v/>
      </c>
      <c r="F25" s="25" t="str">
        <f t="shared" si="2"/>
        <v/>
      </c>
      <c r="G25" s="171"/>
      <c r="H25" s="163" t="str">
        <f t="shared" si="6"/>
        <v/>
      </c>
      <c r="I25" s="169" t="str">
        <f t="shared" si="3"/>
        <v/>
      </c>
      <c r="J25" s="171"/>
      <c r="K25" s="163" t="str">
        <f t="shared" si="4"/>
        <v/>
      </c>
      <c r="L25" s="169" t="str">
        <f t="shared" si="5"/>
        <v/>
      </c>
      <c r="M25" s="188" t="str">
        <f t="shared" si="8"/>
        <v/>
      </c>
      <c r="N25" s="189" t="str">
        <f t="shared" si="7"/>
        <v/>
      </c>
    </row>
    <row r="26" spans="1:14" ht="93" customHeight="1" x14ac:dyDescent="0.25">
      <c r="A26" s="24" t="str">
        <f>'2 CONTEXTO E IDENTIFICACIÓN'!A26</f>
        <v>R18</v>
      </c>
      <c r="B26" s="180" t="str">
        <f>+'2 CONTEXTO E IDENTIFICACIÓN'!J26</f>
        <v xml:space="preserve"> por a causa de </v>
      </c>
      <c r="C26" s="181"/>
      <c r="D26" s="160" t="str">
        <f t="shared" si="0"/>
        <v/>
      </c>
      <c r="E26" s="161" t="str">
        <f t="shared" si="1"/>
        <v/>
      </c>
      <c r="F26" s="25" t="str">
        <f t="shared" si="2"/>
        <v/>
      </c>
      <c r="G26" s="171"/>
      <c r="H26" s="163" t="str">
        <f t="shared" si="6"/>
        <v/>
      </c>
      <c r="I26" s="169" t="str">
        <f t="shared" si="3"/>
        <v/>
      </c>
      <c r="J26" s="171"/>
      <c r="K26" s="163" t="str">
        <f t="shared" si="4"/>
        <v/>
      </c>
      <c r="L26" s="169" t="str">
        <f t="shared" si="5"/>
        <v/>
      </c>
      <c r="M26" s="188" t="str">
        <f t="shared" si="8"/>
        <v/>
      </c>
      <c r="N26" s="189" t="str">
        <f t="shared" si="7"/>
        <v/>
      </c>
    </row>
    <row r="27" spans="1:14" ht="93" customHeight="1" x14ac:dyDescent="0.25">
      <c r="A27" s="24" t="str">
        <f>'2 CONTEXTO E IDENTIFICACIÓN'!A27</f>
        <v>R19</v>
      </c>
      <c r="B27" s="180" t="str">
        <f>+'2 CONTEXTO E IDENTIFICACIÓN'!J27</f>
        <v xml:space="preserve"> por a causa de </v>
      </c>
      <c r="C27" s="181"/>
      <c r="D27" s="160" t="str">
        <f t="shared" si="0"/>
        <v/>
      </c>
      <c r="E27" s="161" t="str">
        <f t="shared" si="1"/>
        <v/>
      </c>
      <c r="F27" s="25" t="str">
        <f t="shared" si="2"/>
        <v/>
      </c>
      <c r="G27" s="171"/>
      <c r="H27" s="163" t="str">
        <f t="shared" si="6"/>
        <v/>
      </c>
      <c r="I27" s="169" t="str">
        <f t="shared" si="3"/>
        <v/>
      </c>
      <c r="J27" s="171"/>
      <c r="K27" s="163" t="str">
        <f t="shared" si="4"/>
        <v/>
      </c>
      <c r="L27" s="169" t="str">
        <f t="shared" si="5"/>
        <v/>
      </c>
      <c r="M27" s="188" t="str">
        <f t="shared" si="8"/>
        <v/>
      </c>
      <c r="N27" s="189" t="str">
        <f t="shared" si="7"/>
        <v/>
      </c>
    </row>
    <row r="28" spans="1:14" ht="93" customHeight="1" thickBot="1" x14ac:dyDescent="0.3">
      <c r="A28" s="36" t="str">
        <f>'2 CONTEXTO E IDENTIFICACIÓN'!A28</f>
        <v>R20</v>
      </c>
      <c r="B28" s="180" t="str">
        <f>+'2 CONTEXTO E IDENTIFICACIÓN'!J28</f>
        <v xml:space="preserve"> por a causa de </v>
      </c>
      <c r="C28" s="182"/>
      <c r="D28" s="173" t="str">
        <f t="shared" si="0"/>
        <v/>
      </c>
      <c r="E28" s="162" t="str">
        <f t="shared" si="1"/>
        <v/>
      </c>
      <c r="F28" s="37" t="str">
        <f t="shared" si="2"/>
        <v/>
      </c>
      <c r="G28" s="172"/>
      <c r="H28" s="167" t="str">
        <f t="shared" si="6"/>
        <v/>
      </c>
      <c r="I28" s="170" t="str">
        <f t="shared" si="3"/>
        <v/>
      </c>
      <c r="J28" s="172"/>
      <c r="K28" s="167" t="str">
        <f t="shared" si="4"/>
        <v/>
      </c>
      <c r="L28" s="170" t="str">
        <f t="shared" si="5"/>
        <v/>
      </c>
      <c r="M28" s="190" t="str">
        <f t="shared" si="8"/>
        <v/>
      </c>
      <c r="N28" s="191" t="str">
        <f t="shared" si="7"/>
        <v/>
      </c>
    </row>
  </sheetData>
  <sheetProtection formatCells="0" formatColumns="0" formatRows="0" sort="0" autoFilter="0" pivotTables="0"/>
  <autoFilter ref="A8:N8" xr:uid="{00000000-0009-0000-0000-000002000000}"/>
  <dataConsolidate/>
  <mergeCells count="12">
    <mergeCell ref="V7:Y7"/>
    <mergeCell ref="P7:T7"/>
    <mergeCell ref="A1:A2"/>
    <mergeCell ref="B1:B2"/>
    <mergeCell ref="B5:D5"/>
    <mergeCell ref="C7:F7"/>
    <mergeCell ref="G7:I7"/>
    <mergeCell ref="J7:L7"/>
    <mergeCell ref="M7:N7"/>
    <mergeCell ref="G6:N6"/>
    <mergeCell ref="C1:D1"/>
    <mergeCell ref="B4:D4"/>
  </mergeCells>
  <conditionalFormatting sqref="E9:E28 G9:G28">
    <cfRule type="cellIs" dxfId="95" priority="1" operator="equal">
      <formula>$T$9</formula>
    </cfRule>
    <cfRule type="cellIs" dxfId="94" priority="2" operator="equal">
      <formula>$T$10</formula>
    </cfRule>
    <cfRule type="cellIs" dxfId="93" priority="3" operator="equal">
      <formula>$T$11</formula>
    </cfRule>
    <cfRule type="cellIs" dxfId="92" priority="4" operator="equal">
      <formula>$T$12</formula>
    </cfRule>
    <cfRule type="cellIs" dxfId="91" priority="5" operator="equal">
      <formula>$T$13</formula>
    </cfRule>
  </conditionalFormatting>
  <conditionalFormatting sqref="F9:F28">
    <cfRule type="cellIs" dxfId="90" priority="163" operator="equal">
      <formula>$P$13</formula>
    </cfRule>
    <cfRule type="cellIs" dxfId="89" priority="159" operator="equal">
      <formula>$P$9</formula>
    </cfRule>
    <cfRule type="cellIs" dxfId="88" priority="160" operator="equal">
      <formula>$P$10</formula>
    </cfRule>
    <cfRule type="cellIs" dxfId="87" priority="161" operator="equal">
      <formula>$P$11</formula>
    </cfRule>
    <cfRule type="cellIs" dxfId="86" priority="162" operator="equal">
      <formula>$P$12</formula>
    </cfRule>
  </conditionalFormatting>
  <conditionalFormatting sqref="H9:H28">
    <cfRule type="cellIs" dxfId="85" priority="77" operator="equal">
      <formula>$W$10</formula>
    </cfRule>
    <cfRule type="cellIs" dxfId="84" priority="78" operator="equal">
      <formula>$W$11</formula>
    </cfRule>
    <cfRule type="cellIs" dxfId="83" priority="79" operator="equal">
      <formula>$W$12</formula>
    </cfRule>
    <cfRule type="cellIs" dxfId="82" priority="80" operator="equal">
      <formula>$W$13</formula>
    </cfRule>
    <cfRule type="cellIs" dxfId="81" priority="76" operator="equal">
      <formula>$W$9</formula>
    </cfRule>
  </conditionalFormatting>
  <conditionalFormatting sqref="I9:J28">
    <cfRule type="cellIs" dxfId="80" priority="81" operator="equal">
      <formula>$V$9</formula>
    </cfRule>
    <cfRule type="cellIs" dxfId="79" priority="82" operator="equal">
      <formula>$V$10</formula>
    </cfRule>
    <cfRule type="cellIs" dxfId="78" priority="83" operator="equal">
      <formula>$V$11</formula>
    </cfRule>
    <cfRule type="cellIs" dxfId="77" priority="84" operator="equal">
      <formula>$V$12</formula>
    </cfRule>
    <cfRule type="cellIs" dxfId="76" priority="85" operator="equal">
      <formula>$V$13</formula>
    </cfRule>
  </conditionalFormatting>
  <conditionalFormatting sqref="K9:K28">
    <cfRule type="cellIs" dxfId="75" priority="61" operator="equal">
      <formula>$W$9</formula>
    </cfRule>
    <cfRule type="cellIs" dxfId="74" priority="62" operator="equal">
      <formula>$W$10</formula>
    </cfRule>
    <cfRule type="cellIs" dxfId="73" priority="63" operator="equal">
      <formula>$W$11</formula>
    </cfRule>
    <cfRule type="cellIs" dxfId="72" priority="64" operator="equal">
      <formula>$W$12</formula>
    </cfRule>
    <cfRule type="cellIs" dxfId="71" priority="65" operator="equal">
      <formula>$W$13</formula>
    </cfRule>
  </conditionalFormatting>
  <conditionalFormatting sqref="L9:L28">
    <cfRule type="cellIs" dxfId="70" priority="96" operator="equal">
      <formula>$V$9</formula>
    </cfRule>
    <cfRule type="cellIs" dxfId="69" priority="97" operator="equal">
      <formula>$V$10</formula>
    </cfRule>
    <cfRule type="cellIs" dxfId="68" priority="98" operator="equal">
      <formula>$V$11</formula>
    </cfRule>
    <cfRule type="cellIs" dxfId="67" priority="99" operator="equal">
      <formula>$V$12</formula>
    </cfRule>
    <cfRule type="cellIs" dxfId="66" priority="100" operator="equal">
      <formula>$V$13</formula>
    </cfRule>
  </conditionalFormatting>
  <conditionalFormatting sqref="M9:M28">
    <cfRule type="cellIs" dxfId="65" priority="6" operator="equal">
      <formula>$W$9</formula>
    </cfRule>
    <cfRule type="cellIs" dxfId="64" priority="7" operator="equal">
      <formula>$W$10</formula>
    </cfRule>
    <cfRule type="cellIs" dxfId="63" priority="8" operator="equal">
      <formula>$W$11</formula>
    </cfRule>
    <cfRule type="cellIs" dxfId="62" priority="9" operator="equal">
      <formula>$W$12</formula>
    </cfRule>
    <cfRule type="cellIs" dxfId="61" priority="10" operator="equal">
      <formula>$W$13</formula>
    </cfRule>
  </conditionalFormatting>
  <conditionalFormatting sqref="N9:N28">
    <cfRule type="cellIs" dxfId="60" priority="31" operator="equal">
      <formula>$V$9</formula>
    </cfRule>
    <cfRule type="cellIs" dxfId="59" priority="32" operator="equal">
      <formula>$V$10</formula>
    </cfRule>
    <cfRule type="cellIs" dxfId="58" priority="33" operator="equal">
      <formula>$V$11</formula>
    </cfRule>
    <cfRule type="cellIs" dxfId="57" priority="34" operator="equal">
      <formula>$V$12</formula>
    </cfRule>
    <cfRule type="cellIs" dxfId="56" priority="35" operator="equal">
      <formula>$V$13</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xr:uid="{00000000-0002-0000-0200-000000000000}"/>
    <dataValidation allowBlank="1" showInputMessage="1" showErrorMessage="1" prompt="Es la materialización del riesgo y las consecuencias de su aparición. Su escala es: 5 bajo impacto, 10 medio, 20 alto impacto._x000a_" sqref="IP8:JA8" xr:uid="{00000000-0002-0000-0200-000001000000}"/>
    <dataValidation type="list" allowBlank="1" showInputMessage="1" showErrorMessage="1" sqref="IU12:JA12 IP9:JA11" xr:uid="{00000000-0002-0000-0200-000002000000}">
      <formula1>#REF!</formula1>
    </dataValidation>
    <dataValidation type="list" allowBlank="1" showInputMessage="1" showErrorMessage="1" sqref="G9:G28" xr:uid="{00000000-0002-0000-0200-000003000000}">
      <formula1>Afectación_Económica</formula1>
    </dataValidation>
    <dataValidation type="list" allowBlank="1" showInputMessage="1" showErrorMessage="1" sqref="J9:J28" xr:uid="{00000000-0002-0000-02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F36"/>
  <sheetViews>
    <sheetView showGridLines="0" zoomScale="70" zoomScaleNormal="70" workbookViewId="0">
      <pane xSplit="1" ySplit="9" topLeftCell="B10" activePane="bottomRight" state="frozen"/>
      <selection pane="topRight" activeCell="B1" sqref="B1"/>
      <selection pane="bottomLeft" activeCell="A7" sqref="A7"/>
      <selection pane="bottomRight" activeCell="E10" sqref="E10"/>
    </sheetView>
  </sheetViews>
  <sheetFormatPr baseColWidth="10" defaultColWidth="0" defaultRowHeight="12.75" x14ac:dyDescent="0.25"/>
  <cols>
    <col min="1" max="1" width="12.85546875" style="68" customWidth="1"/>
    <col min="2" max="2" width="56.7109375" style="73" customWidth="1"/>
    <col min="3" max="3" width="16.42578125" style="68" customWidth="1"/>
    <col min="4" max="4" width="17.5703125" style="73" customWidth="1"/>
    <col min="5" max="5" width="25" style="73" customWidth="1"/>
    <col min="6" max="6" width="3.85546875" style="73" customWidth="1"/>
    <col min="7" max="7" width="7.42578125" style="73" customWidth="1"/>
    <col min="8" max="13" width="18.7109375" style="73" customWidth="1"/>
    <col min="14" max="14" width="3.85546875" style="73" customWidth="1"/>
    <col min="15" max="15" width="4.85546875" style="68" hidden="1" customWidth="1"/>
    <col min="16" max="16" width="6.42578125" style="68" hidden="1" customWidth="1"/>
    <col min="17" max="17" width="11" style="68" hidden="1" customWidth="1"/>
    <col min="18" max="22" width="12" style="68" hidden="1" customWidth="1"/>
    <col min="23" max="23" width="11.42578125" style="68" customWidth="1"/>
    <col min="24" max="27" width="11.42578125" style="68" hidden="1" customWidth="1"/>
    <col min="28" max="28" width="5.42578125" style="68" hidden="1" customWidth="1"/>
    <col min="29" max="29" width="26.85546875" style="68" hidden="1" customWidth="1"/>
    <col min="30" max="34" width="22.85546875" style="73" hidden="1" customWidth="1"/>
    <col min="35" max="35" width="23.42578125" style="68" hidden="1" customWidth="1"/>
    <col min="36" max="263" width="11.42578125" style="68" hidden="1" customWidth="1"/>
    <col min="264" max="264" width="12.42578125" style="68" hidden="1" customWidth="1"/>
    <col min="265" max="265" width="47" style="68" hidden="1" customWidth="1"/>
    <col min="266" max="266" width="35" style="68" hidden="1" customWidth="1"/>
    <col min="267" max="16384" width="14.42578125" style="68" hidden="1"/>
  </cols>
  <sheetData>
    <row r="1" spans="1:36" s="56" customFormat="1" ht="12" customHeight="1" x14ac:dyDescent="0.2">
      <c r="A1" s="503"/>
      <c r="B1" s="509" t="str">
        <f>+'2 CONTEXTO E IDENTIFICACIÓN'!A1</f>
        <v>MAPA DE RIESGOS INTEGRAL</v>
      </c>
      <c r="C1" s="496"/>
      <c r="D1" s="497"/>
      <c r="AD1" s="57"/>
      <c r="AE1" s="57"/>
      <c r="AF1" s="57"/>
      <c r="AG1" s="57"/>
      <c r="AH1" s="57"/>
    </row>
    <row r="2" spans="1:36" s="56" customFormat="1" ht="12" customHeight="1" x14ac:dyDescent="0.2">
      <c r="A2" s="503"/>
      <c r="B2" s="509"/>
      <c r="C2" s="39" t="str">
        <f>+'2 CONTEXTO E IDENTIFICACIÓN'!A2</f>
        <v>VERSIÓN DEL MAPA DE RIESGOS:</v>
      </c>
      <c r="D2" s="55">
        <f>'2 CONTEXTO E IDENTIFICACIÓN'!B2</f>
        <v>1</v>
      </c>
      <c r="E2" s="58"/>
      <c r="F2" s="58"/>
      <c r="G2" s="58"/>
      <c r="H2" s="3"/>
      <c r="I2" s="201" t="str">
        <f>+'2 CONTEXTO E IDENTIFICACIÓN'!$I$4</f>
        <v>Elaboración o Actualización:</v>
      </c>
      <c r="J2" s="215">
        <f>'2 CONTEXTO E IDENTIFICACIÓN'!J4</f>
        <v>46041</v>
      </c>
      <c r="K2" s="13"/>
      <c r="L2" s="13"/>
      <c r="M2" s="59"/>
      <c r="N2" s="58"/>
      <c r="AD2" s="57"/>
      <c r="AE2" s="57"/>
      <c r="AF2" s="57"/>
      <c r="AG2" s="57"/>
      <c r="AH2" s="57"/>
    </row>
    <row r="3" spans="1:36" s="56" customFormat="1" ht="21" customHeight="1" x14ac:dyDescent="0.2">
      <c r="A3" s="60"/>
      <c r="B3" s="58"/>
      <c r="C3" s="41"/>
      <c r="D3" s="59"/>
      <c r="E3" s="58"/>
      <c r="F3" s="58"/>
      <c r="G3" s="58"/>
      <c r="I3" s="204" t="str">
        <f>+'2 CONTEXTO E IDENTIFICACIÓN'!$E$5</f>
        <v>Vigencia: 2026</v>
      </c>
      <c r="J3" s="202">
        <f>'2 CONTEXTO E IDENTIFICACIÓN'!G5</f>
        <v>46023</v>
      </c>
      <c r="K3" s="203" t="s">
        <v>50</v>
      </c>
      <c r="L3" s="200">
        <f>'2 CONTEXTO E IDENTIFICACIÓN'!J5</f>
        <v>46386</v>
      </c>
      <c r="M3" s="59"/>
      <c r="N3" s="58"/>
      <c r="AD3" s="57"/>
      <c r="AE3" s="57"/>
      <c r="AF3" s="57"/>
      <c r="AG3" s="57"/>
      <c r="AH3" s="57"/>
    </row>
    <row r="4" spans="1:36" s="56" customFormat="1" ht="18" customHeight="1" thickBot="1" x14ac:dyDescent="0.25">
      <c r="A4" s="60"/>
      <c r="B4" s="58"/>
      <c r="C4" s="41"/>
      <c r="D4" s="59"/>
      <c r="E4" s="58"/>
      <c r="F4" s="58"/>
      <c r="G4" s="58"/>
      <c r="I4" s="16"/>
      <c r="J4" s="218"/>
      <c r="K4" s="219"/>
      <c r="L4" s="198"/>
      <c r="M4" s="59"/>
      <c r="N4" s="58"/>
      <c r="AD4" s="57"/>
      <c r="AE4" s="57"/>
      <c r="AF4" s="57"/>
      <c r="AG4" s="57"/>
      <c r="AH4" s="57"/>
    </row>
    <row r="5" spans="1:36" s="56" customFormat="1" ht="23.25" thickBot="1" x14ac:dyDescent="0.25">
      <c r="A5" s="12" t="s">
        <v>46</v>
      </c>
      <c r="B5" s="498" t="str">
        <f>'2 CONTEXTO E IDENTIFICACIÓN'!B4</f>
        <v>UAERMV</v>
      </c>
      <c r="C5" s="499"/>
      <c r="D5" s="500"/>
      <c r="I5" s="319" t="s">
        <v>346</v>
      </c>
      <c r="J5" s="320" t="s">
        <v>345</v>
      </c>
      <c r="K5" s="321" t="s">
        <v>347</v>
      </c>
      <c r="L5" s="322" t="s">
        <v>348</v>
      </c>
      <c r="AD5" s="57"/>
      <c r="AE5" s="57"/>
      <c r="AF5" s="57"/>
      <c r="AG5" s="57"/>
      <c r="AH5" s="57"/>
    </row>
    <row r="6" spans="1:36" s="56" customFormat="1" ht="15.75" thickBot="1" x14ac:dyDescent="0.25">
      <c r="A6" s="12" t="s">
        <v>47</v>
      </c>
      <c r="B6" s="488" t="str">
        <f>'2 CONTEXTO E IDENTIFICACIÓN'!F4</f>
        <v>14. Gestión Ambiental</v>
      </c>
      <c r="C6" s="489"/>
      <c r="D6" s="489"/>
      <c r="AD6" s="57"/>
      <c r="AE6" s="57"/>
      <c r="AF6" s="57"/>
      <c r="AG6" s="57"/>
      <c r="AH6" s="57"/>
    </row>
    <row r="7" spans="1:36" s="56" customFormat="1" ht="15.75" thickBot="1" x14ac:dyDescent="0.25">
      <c r="A7" s="208"/>
      <c r="B7" s="207"/>
      <c r="C7" s="207"/>
      <c r="D7" s="59"/>
      <c r="G7" s="510" t="s">
        <v>253</v>
      </c>
      <c r="H7" s="511"/>
      <c r="I7" s="511"/>
      <c r="J7" s="511"/>
      <c r="K7" s="511"/>
      <c r="L7" s="511"/>
      <c r="M7" s="512"/>
      <c r="O7" s="61"/>
      <c r="P7" s="61"/>
      <c r="Q7" s="62"/>
      <c r="R7" s="501" t="s">
        <v>125</v>
      </c>
      <c r="S7" s="501"/>
      <c r="T7" s="501"/>
      <c r="U7" s="501"/>
      <c r="V7" s="502"/>
      <c r="AD7" s="57"/>
      <c r="AE7" s="57"/>
      <c r="AF7" s="57"/>
      <c r="AG7" s="57"/>
      <c r="AH7" s="57"/>
    </row>
    <row r="8" spans="1:36" x14ac:dyDescent="0.25">
      <c r="A8" s="63"/>
      <c r="B8" s="64"/>
      <c r="C8" s="504" t="s">
        <v>254</v>
      </c>
      <c r="D8" s="504"/>
      <c r="E8" s="504"/>
      <c r="F8" s="65"/>
      <c r="G8" s="66"/>
      <c r="H8" s="67"/>
      <c r="I8" s="501" t="s">
        <v>125</v>
      </c>
      <c r="J8" s="501"/>
      <c r="K8" s="501"/>
      <c r="L8" s="501"/>
      <c r="M8" s="502"/>
      <c r="N8" s="65"/>
      <c r="O8" s="69"/>
      <c r="P8" s="69"/>
      <c r="R8" s="70">
        <v>0.2</v>
      </c>
      <c r="S8" s="70">
        <v>0.4</v>
      </c>
      <c r="T8" s="70">
        <v>0.6</v>
      </c>
      <c r="U8" s="70">
        <v>0.8</v>
      </c>
      <c r="V8" s="71">
        <v>1</v>
      </c>
      <c r="W8" s="72"/>
      <c r="X8" s="72"/>
      <c r="Y8" s="72"/>
      <c r="Z8" s="72"/>
      <c r="AA8" s="72"/>
      <c r="AB8" s="72"/>
      <c r="AC8" s="72"/>
    </row>
    <row r="9" spans="1:36" ht="25.5" x14ac:dyDescent="0.2">
      <c r="A9" s="74" t="s">
        <v>255</v>
      </c>
      <c r="B9" s="75" t="s">
        <v>256</v>
      </c>
      <c r="C9" s="76" t="s">
        <v>217</v>
      </c>
      <c r="D9" s="76" t="s">
        <v>218</v>
      </c>
      <c r="E9" s="77" t="s">
        <v>43</v>
      </c>
      <c r="F9" s="65"/>
      <c r="G9" s="69"/>
      <c r="H9" s="78"/>
      <c r="I9" s="79" t="s">
        <v>235</v>
      </c>
      <c r="J9" s="79" t="s">
        <v>238</v>
      </c>
      <c r="K9" s="79" t="s">
        <v>242</v>
      </c>
      <c r="L9" s="79" t="s">
        <v>246</v>
      </c>
      <c r="M9" s="80" t="s">
        <v>250</v>
      </c>
      <c r="N9" s="65"/>
      <c r="O9" s="69"/>
      <c r="P9" s="69"/>
      <c r="Q9" s="81"/>
      <c r="R9" s="82" t="s">
        <v>235</v>
      </c>
      <c r="S9" s="82" t="s">
        <v>238</v>
      </c>
      <c r="T9" s="82" t="s">
        <v>242</v>
      </c>
      <c r="U9" s="82" t="s">
        <v>246</v>
      </c>
      <c r="V9" s="83" t="s">
        <v>250</v>
      </c>
      <c r="Y9" s="72"/>
      <c r="Z9" s="72"/>
      <c r="AA9" s="84"/>
      <c r="AB9" s="84"/>
      <c r="AC9" s="84"/>
      <c r="AD9" s="84"/>
      <c r="AE9" s="84"/>
      <c r="AF9" s="84"/>
      <c r="AG9" s="84"/>
      <c r="AH9" s="84"/>
      <c r="AI9" s="84"/>
      <c r="AJ9" s="84"/>
    </row>
    <row r="10" spans="1:36" ht="125.25" customHeight="1" x14ac:dyDescent="0.2">
      <c r="A10" s="85" t="str">
        <f>'2 CONTEXTO E IDENTIFICACIÓN'!A9</f>
        <v>R1</v>
      </c>
      <c r="B10" s="86" t="str">
        <f>+'2 CONTEXTO E IDENTIFICACIÓN'!J9</f>
        <v>Posibilidad de afectación económica por sanción de un ente regulador al incumplir con la legislacion ambiental vigente aplicable a la entidad  a causa de la inadecuada implementación de las medidas de control y  deficiente seguimiento de los criterios ambientales en los diferentes procesos y actividades propias de las UAERMV.</v>
      </c>
      <c r="C10" s="87" t="str">
        <f>+'3 PROBABIL E IMPACTO INHERENTE'!F9</f>
        <v>Media</v>
      </c>
      <c r="D10" s="87" t="str">
        <f>+'3 PROBABIL E IMPACTO INHERENTE'!N9</f>
        <v>Mayor</v>
      </c>
      <c r="E10" s="370"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Alto</v>
      </c>
      <c r="F10" s="88"/>
      <c r="G10" s="507" t="s">
        <v>106</v>
      </c>
      <c r="H10" s="79" t="s">
        <v>248</v>
      </c>
      <c r="I10" s="89"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"&amp;IF(AND(C29=$Q$10,D29=$R$9),A29,"")</f>
        <v xml:space="preserve">                   </v>
      </c>
      <c r="J10" s="89"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"&amp;IF(AND(C29=$Q$10,D29=$S$9),A29,"")</f>
        <v xml:space="preserve">                   </v>
      </c>
      <c r="K10" s="89"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"&amp;IF(AND(C29=$Q$10,D29=$T$9),A29,"")</f>
        <v xml:space="preserve">                   </v>
      </c>
      <c r="L10" s="89"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"&amp;IF(AND(C29=$Q$10,D29=$U$9),A29,"")</f>
        <v xml:space="preserve">                   </v>
      </c>
      <c r="M10" s="90"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"&amp;IF(AND(C29=$Q$10,D29=$V$9),A29,"")</f>
        <v xml:space="preserve">                   </v>
      </c>
      <c r="N10" s="88"/>
      <c r="O10" s="505" t="s">
        <v>106</v>
      </c>
      <c r="P10" s="91">
        <v>1</v>
      </c>
      <c r="Q10" s="82" t="s">
        <v>248</v>
      </c>
      <c r="R10" s="89" t="s">
        <v>257</v>
      </c>
      <c r="S10" s="89" t="s">
        <v>257</v>
      </c>
      <c r="T10" s="89" t="s">
        <v>257</v>
      </c>
      <c r="U10" s="89" t="s">
        <v>257</v>
      </c>
      <c r="V10" s="90" t="s">
        <v>258</v>
      </c>
      <c r="Y10" s="72"/>
      <c r="Z10" s="72"/>
      <c r="AA10" s="84"/>
      <c r="AB10" s="84"/>
      <c r="AC10" s="84"/>
      <c r="AD10" s="92"/>
      <c r="AE10" s="92"/>
      <c r="AF10" s="92"/>
      <c r="AG10" s="92"/>
      <c r="AH10" s="92"/>
      <c r="AI10" s="84"/>
      <c r="AJ10" s="84"/>
    </row>
    <row r="11" spans="1:36" ht="93" customHeight="1" x14ac:dyDescent="0.2">
      <c r="A11" s="85" t="str">
        <f>'2 CONTEXTO E IDENTIFICACIÓN'!A10</f>
        <v>R2</v>
      </c>
      <c r="B11" s="86" t="str">
        <f>+'2 CONTEXTO E IDENTIFICACIÓN'!J10</f>
        <v xml:space="preserve">Posibilidad de afectación económica y reputacional por la ocurrencia de accidentes ambientales producto de actividades que se desarrollan en las sedes de la entidad y que pueden afectar el suelo, aire y el agua a causa de debilidades en la atención de las señales preventivas para evitar los accidentes ambientales, asi como exceso de confianza en la manipulacion de elementos, insumos y maquinaria durante la operacion en las sedes </v>
      </c>
      <c r="C11" s="87" t="str">
        <f>+'3 PROBABIL E IMPACTO INHERENTE'!F10</f>
        <v>Alta</v>
      </c>
      <c r="D11" s="87" t="str">
        <f>+'3 PROBABIL E IMPACTO INHERENTE'!N10</f>
        <v>Moderado</v>
      </c>
      <c r="E11" s="370"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Alto</v>
      </c>
      <c r="F11" s="88"/>
      <c r="G11" s="507"/>
      <c r="H11" s="79" t="s">
        <v>244</v>
      </c>
      <c r="I11" s="93"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"&amp;IF(AND(C29=$Q$11,D29=$R$9),A29,"")</f>
        <v xml:space="preserve">                   </v>
      </c>
      <c r="J11" s="93"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"&amp;IF(AND(C29=$Q$11,D29=$S$9),A29,"")</f>
        <v xml:space="preserve">                   </v>
      </c>
      <c r="K11" s="89"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"&amp;IF(AND(C29=$Q$11,D29=$T$9),A29,"")</f>
        <v xml:space="preserve"> R2                  </v>
      </c>
      <c r="L11" s="89"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"&amp;IF(AND(C29=$Q$11,D29=$U$9),A29,"")</f>
        <v xml:space="preserve">                   </v>
      </c>
      <c r="M11" s="90"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"&amp;IF(AND(C29=$Q$11,D29=$V$9),A29,"")</f>
        <v xml:space="preserve">                   </v>
      </c>
      <c r="N11" s="88"/>
      <c r="O11" s="505"/>
      <c r="P11" s="91">
        <v>0.8</v>
      </c>
      <c r="Q11" s="82" t="s">
        <v>244</v>
      </c>
      <c r="R11" s="93" t="s">
        <v>242</v>
      </c>
      <c r="S11" s="93" t="s">
        <v>242</v>
      </c>
      <c r="T11" s="89" t="s">
        <v>257</v>
      </c>
      <c r="U11" s="89" t="s">
        <v>257</v>
      </c>
      <c r="V11" s="90" t="s">
        <v>258</v>
      </c>
      <c r="Y11" s="72"/>
      <c r="Z11" s="72"/>
      <c r="AA11" s="84"/>
      <c r="AB11" s="94"/>
      <c r="AC11" s="95"/>
      <c r="AD11" s="92"/>
      <c r="AE11" s="92"/>
      <c r="AF11" s="92"/>
      <c r="AG11" s="92"/>
      <c r="AH11" s="92"/>
      <c r="AI11" s="84"/>
      <c r="AJ11" s="84"/>
    </row>
    <row r="12" spans="1:36" ht="93" customHeight="1" x14ac:dyDescent="0.2">
      <c r="A12" s="85" t="str">
        <f>'2 CONTEXTO E IDENTIFICACIÓN'!A11</f>
        <v>R3</v>
      </c>
      <c r="B12" s="86" t="str">
        <f>+'2 CONTEXTO E IDENTIFICACIÓN'!J11</f>
        <v xml:space="preserve"> por a causa de </v>
      </c>
      <c r="C12" s="87" t="str">
        <f>+'3 PROBABIL E IMPACTO INHERENTE'!F11</f>
        <v/>
      </c>
      <c r="D12" s="87" t="str">
        <f>+'3 PROBABIL E IMPACTO INHERENTE'!N11</f>
        <v/>
      </c>
      <c r="E12" s="370"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
      </c>
      <c r="F12" s="88"/>
      <c r="G12" s="507"/>
      <c r="H12" s="79" t="s">
        <v>240</v>
      </c>
      <c r="I12" s="93"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"&amp;IF(AND(C29=$Q$12,D29=$R$9),A29,"")</f>
        <v xml:space="preserve">                   </v>
      </c>
      <c r="J12" s="93"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"&amp;IF(AND(C29=$Q$12,D29=$S$9),A29,"")</f>
        <v xml:space="preserve">                   </v>
      </c>
      <c r="K12" s="93"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"&amp;IF(AND(C29=$Q$12,D29=$T$9),A29,"")</f>
        <v xml:space="preserve">                   </v>
      </c>
      <c r="L12" s="89"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"&amp;IF(AND(C29=$Q$12,D29=$U$9),A29,"")</f>
        <v xml:space="preserve">R1                   </v>
      </c>
      <c r="M12" s="90"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"&amp;IF(AND(C29=$Q$12,D29=$V$9),A29,"")</f>
        <v xml:space="preserve">                   </v>
      </c>
      <c r="N12" s="88"/>
      <c r="O12" s="505"/>
      <c r="P12" s="91">
        <v>0.6</v>
      </c>
      <c r="Q12" s="82" t="s">
        <v>240</v>
      </c>
      <c r="R12" s="93" t="s">
        <v>242</v>
      </c>
      <c r="S12" s="93" t="s">
        <v>242</v>
      </c>
      <c r="T12" s="93" t="s">
        <v>242</v>
      </c>
      <c r="U12" s="89" t="s">
        <v>257</v>
      </c>
      <c r="V12" s="90" t="s">
        <v>258</v>
      </c>
      <c r="Y12" s="72"/>
      <c r="Z12" s="72"/>
      <c r="AA12" s="84"/>
      <c r="AB12" s="94"/>
      <c r="AC12" s="95"/>
      <c r="AD12" s="92"/>
      <c r="AE12" s="92"/>
      <c r="AF12" s="92"/>
      <c r="AG12" s="92"/>
      <c r="AH12" s="96"/>
      <c r="AI12" s="84"/>
      <c r="AJ12" s="84"/>
    </row>
    <row r="13" spans="1:36" ht="93" customHeight="1" x14ac:dyDescent="0.2">
      <c r="A13" s="85" t="str">
        <f>'2 CONTEXTO E IDENTIFICACIÓN'!A12</f>
        <v>R4</v>
      </c>
      <c r="B13" s="86" t="str">
        <f>+'2 CONTEXTO E IDENTIFICACIÓN'!J12</f>
        <v xml:space="preserve"> por a causa de </v>
      </c>
      <c r="C13" s="87" t="str">
        <f>+'3 PROBABIL E IMPACTO INHERENTE'!F12</f>
        <v/>
      </c>
      <c r="D13" s="87" t="str">
        <f>+'3 PROBABIL E IMPACTO INHERENTE'!N12</f>
        <v/>
      </c>
      <c r="E13" s="370" t="str">
        <f t="shared" ref="E13:E2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
      </c>
      <c r="F13" s="88"/>
      <c r="G13" s="507"/>
      <c r="H13" s="79" t="s">
        <v>236</v>
      </c>
      <c r="I13" s="97"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"&amp;IF(AND(C29=$Q$13,D29=$R$9),A29,"")</f>
        <v xml:space="preserve">                   </v>
      </c>
      <c r="J13" s="93"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"&amp;IF(AND(C29=$Q$13,D29=$S$9),A29,"")</f>
        <v xml:space="preserve">                   </v>
      </c>
      <c r="K13" s="93"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"&amp;IF(AND(C29=$Q$13,D29=$T$9),A29,"")</f>
        <v xml:space="preserve">                   </v>
      </c>
      <c r="L13" s="89"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"&amp;IF(AND(C29=$Q$13,D29=$U$9),A29,"")</f>
        <v xml:space="preserve">                   </v>
      </c>
      <c r="M13" s="90"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"&amp;IF(AND(C29=$Q$13,D29=$V$9),A29,"")</f>
        <v xml:space="preserve">                   </v>
      </c>
      <c r="N13" s="88"/>
      <c r="O13" s="505"/>
      <c r="P13" s="91">
        <v>0.4</v>
      </c>
      <c r="Q13" s="82" t="s">
        <v>236</v>
      </c>
      <c r="R13" s="97" t="s">
        <v>259</v>
      </c>
      <c r="S13" s="93" t="s">
        <v>242</v>
      </c>
      <c r="T13" s="93" t="s">
        <v>242</v>
      </c>
      <c r="U13" s="89" t="s">
        <v>257</v>
      </c>
      <c r="V13" s="90" t="s">
        <v>258</v>
      </c>
      <c r="Y13" s="72"/>
      <c r="Z13" s="72"/>
      <c r="AA13" s="84"/>
      <c r="AB13" s="94"/>
      <c r="AC13" s="95"/>
      <c r="AD13" s="92"/>
      <c r="AE13" s="92"/>
      <c r="AF13" s="92"/>
      <c r="AG13" s="96"/>
      <c r="AH13" s="92"/>
      <c r="AI13" s="84"/>
      <c r="AJ13" s="84"/>
    </row>
    <row r="14" spans="1:36" ht="93" customHeight="1" thickBot="1" x14ac:dyDescent="0.25">
      <c r="A14" s="85" t="str">
        <f>'2 CONTEXTO E IDENTIFICACIÓN'!A13</f>
        <v>R5</v>
      </c>
      <c r="B14" s="86" t="str">
        <f>+'2 CONTEXTO E IDENTIFICACIÓN'!J13</f>
        <v xml:space="preserve"> por a causa de </v>
      </c>
      <c r="C14" s="87" t="str">
        <f>+'3 PROBABIL E IMPACTO INHERENTE'!F13</f>
        <v/>
      </c>
      <c r="D14" s="87" t="str">
        <f>+'3 PROBABIL E IMPACTO INHERENTE'!N13</f>
        <v/>
      </c>
      <c r="E14" s="86" t="str">
        <f t="shared" si="0"/>
        <v/>
      </c>
      <c r="F14" s="88"/>
      <c r="G14" s="508"/>
      <c r="H14" s="98" t="s">
        <v>233</v>
      </c>
      <c r="I14" s="99"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"&amp;IF(AND(C29=$Q$14,D29=$R$9),A29,"")</f>
        <v xml:space="preserve">                   </v>
      </c>
      <c r="J14" s="99"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"&amp;IF(AND(C29=$Q$14,D29=$S$9),A29,"")</f>
        <v xml:space="preserve">                   </v>
      </c>
      <c r="K14" s="100"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"&amp;IF(AND(C29=$Q$14,D29=$T$9),A29,"")</f>
        <v xml:space="preserve">                   </v>
      </c>
      <c r="L14" s="101"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"&amp;IF(AND(C29=$Q$14,D29=$U$9),A29,"")</f>
        <v xml:space="preserve">                   </v>
      </c>
      <c r="M14" s="102"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"&amp;IF(AND(C29=$Q$14,D29=$V$9),A29,"")</f>
        <v xml:space="preserve">                   </v>
      </c>
      <c r="N14" s="88"/>
      <c r="O14" s="506"/>
      <c r="P14" s="103">
        <v>0.2</v>
      </c>
      <c r="Q14" s="104" t="s">
        <v>233</v>
      </c>
      <c r="R14" s="99" t="s">
        <v>259</v>
      </c>
      <c r="S14" s="99" t="s">
        <v>259</v>
      </c>
      <c r="T14" s="100" t="s">
        <v>242</v>
      </c>
      <c r="U14" s="101" t="s">
        <v>257</v>
      </c>
      <c r="V14" s="102" t="s">
        <v>258</v>
      </c>
      <c r="Y14" s="72"/>
      <c r="Z14" s="72"/>
      <c r="AA14" s="84"/>
      <c r="AB14" s="94"/>
      <c r="AC14" s="95"/>
      <c r="AD14" s="92"/>
      <c r="AE14" s="92"/>
      <c r="AF14" s="92"/>
      <c r="AG14" s="105"/>
      <c r="AH14" s="92"/>
      <c r="AI14" s="84"/>
      <c r="AJ14" s="84"/>
    </row>
    <row r="15" spans="1:36" ht="93" customHeight="1" x14ac:dyDescent="0.2">
      <c r="A15" s="85" t="str">
        <f>'2 CONTEXTO E IDENTIFICACIÓN'!A14</f>
        <v>R6</v>
      </c>
      <c r="B15" s="86" t="str">
        <f>+'2 CONTEXTO E IDENTIFICACIÓN'!J14</f>
        <v xml:space="preserve"> por a causa de </v>
      </c>
      <c r="C15" s="87" t="str">
        <f>+'3 PROBABIL E IMPACTO INHERENTE'!F14</f>
        <v/>
      </c>
      <c r="D15" s="87" t="str">
        <f>+'3 PROBABIL E IMPACTO INHERENTE'!N14</f>
        <v/>
      </c>
      <c r="E15" s="86" t="str">
        <f t="shared" si="0"/>
        <v/>
      </c>
      <c r="F15" s="88"/>
      <c r="G15" s="88"/>
      <c r="H15" s="88"/>
      <c r="I15" s="88"/>
      <c r="J15" s="88"/>
      <c r="K15" s="88"/>
      <c r="L15" s="88"/>
      <c r="M15" s="88"/>
      <c r="N15" s="88"/>
      <c r="Y15" s="72"/>
      <c r="Z15" s="72"/>
      <c r="AA15" s="84"/>
      <c r="AB15" s="94"/>
      <c r="AC15" s="95"/>
      <c r="AD15" s="92"/>
      <c r="AE15" s="92"/>
      <c r="AF15" s="92"/>
      <c r="AG15" s="92"/>
      <c r="AH15" s="92"/>
      <c r="AI15" s="84"/>
      <c r="AJ15" s="84"/>
    </row>
    <row r="16" spans="1:36" ht="93" customHeight="1" x14ac:dyDescent="0.2">
      <c r="A16" s="85" t="str">
        <f>'2 CONTEXTO E IDENTIFICACIÓN'!A15</f>
        <v>R7</v>
      </c>
      <c r="B16" s="86" t="str">
        <f>+'2 CONTEXTO E IDENTIFICACIÓN'!J15</f>
        <v xml:space="preserve"> por a causa de </v>
      </c>
      <c r="C16" s="87" t="str">
        <f>+'3 PROBABIL E IMPACTO INHERENTE'!F15</f>
        <v/>
      </c>
      <c r="D16" s="87" t="str">
        <f>+'3 PROBABIL E IMPACTO INHERENTE'!N15</f>
        <v/>
      </c>
      <c r="E16" s="86" t="str">
        <f t="shared" si="0"/>
        <v/>
      </c>
      <c r="F16" s="88"/>
      <c r="G16" s="88"/>
      <c r="H16" s="88"/>
      <c r="I16" s="88"/>
      <c r="J16" s="88"/>
      <c r="K16" s="88"/>
      <c r="L16" s="88"/>
      <c r="M16" s="88"/>
      <c r="N16" s="88"/>
      <c r="R16" s="76" t="s">
        <v>260</v>
      </c>
      <c r="T16" s="72"/>
      <c r="U16" s="72"/>
      <c r="V16" s="72"/>
      <c r="W16" s="72"/>
      <c r="X16" s="72"/>
      <c r="Y16" s="72"/>
      <c r="Z16" s="72"/>
      <c r="AA16" s="84"/>
      <c r="AB16" s="94"/>
      <c r="AC16" s="84"/>
      <c r="AD16" s="95"/>
      <c r="AE16" s="95"/>
      <c r="AF16" s="95"/>
      <c r="AG16" s="95"/>
      <c r="AH16" s="95"/>
      <c r="AI16" s="84"/>
      <c r="AJ16" s="84"/>
    </row>
    <row r="17" spans="1:36" ht="93" customHeight="1" x14ac:dyDescent="0.2">
      <c r="A17" s="85" t="str">
        <f>'2 CONTEXTO E IDENTIFICACIÓN'!A16</f>
        <v>R8</v>
      </c>
      <c r="B17" s="86" t="str">
        <f>+'2 CONTEXTO E IDENTIFICACIÓN'!J16</f>
        <v xml:space="preserve"> por a causa de </v>
      </c>
      <c r="C17" s="87" t="str">
        <f>+'3 PROBABIL E IMPACTO INHERENTE'!F16</f>
        <v/>
      </c>
      <c r="D17" s="87" t="str">
        <f>+'3 PROBABIL E IMPACTO INHERENTE'!N16</f>
        <v/>
      </c>
      <c r="E17" s="86" t="str">
        <f t="shared" si="0"/>
        <v/>
      </c>
      <c r="F17" s="88"/>
      <c r="G17" s="88"/>
      <c r="H17" s="88"/>
      <c r="I17" s="88"/>
      <c r="J17" s="88"/>
      <c r="K17" s="88"/>
      <c r="L17" s="88"/>
      <c r="M17" s="88"/>
      <c r="N17" s="88"/>
      <c r="R17" s="106" t="s">
        <v>258</v>
      </c>
      <c r="T17" s="72"/>
      <c r="U17" s="72"/>
      <c r="V17" s="72"/>
      <c r="W17" s="72"/>
      <c r="X17" s="72"/>
      <c r="Y17" s="72"/>
      <c r="Z17" s="72"/>
      <c r="AA17" s="84"/>
      <c r="AB17" s="84"/>
      <c r="AC17" s="84"/>
      <c r="AD17" s="92"/>
      <c r="AE17" s="92"/>
      <c r="AF17" s="92"/>
      <c r="AG17" s="92"/>
      <c r="AH17" s="92"/>
      <c r="AI17" s="84"/>
      <c r="AJ17" s="84"/>
    </row>
    <row r="18" spans="1:36" ht="93" customHeight="1" x14ac:dyDescent="0.2">
      <c r="A18" s="85" t="str">
        <f>'2 CONTEXTO E IDENTIFICACIÓN'!A17</f>
        <v>R9</v>
      </c>
      <c r="B18" s="86" t="str">
        <f>+'2 CONTEXTO E IDENTIFICACIÓN'!J17</f>
        <v xml:space="preserve"> por a causa de </v>
      </c>
      <c r="C18" s="87" t="str">
        <f>+'3 PROBABIL E IMPACTO INHERENTE'!F17</f>
        <v/>
      </c>
      <c r="D18" s="87" t="str">
        <f>+'3 PROBABIL E IMPACTO INHERENTE'!N17</f>
        <v/>
      </c>
      <c r="E18" s="86" t="str">
        <f t="shared" si="0"/>
        <v/>
      </c>
      <c r="F18" s="88"/>
      <c r="G18" s="88"/>
      <c r="H18" s="88"/>
      <c r="I18" s="88"/>
      <c r="J18" s="88"/>
      <c r="K18" s="88"/>
      <c r="L18" s="88"/>
      <c r="M18" s="88"/>
      <c r="N18" s="88"/>
      <c r="R18" s="89" t="s">
        <v>257</v>
      </c>
      <c r="S18" s="72"/>
      <c r="T18" s="72"/>
      <c r="U18" s="72"/>
      <c r="V18" s="72"/>
      <c r="W18" s="72"/>
      <c r="X18" s="72"/>
      <c r="Y18" s="72"/>
      <c r="Z18" s="72"/>
      <c r="AA18" s="84"/>
      <c r="AB18" s="84"/>
      <c r="AC18" s="84"/>
      <c r="AD18" s="92"/>
      <c r="AE18" s="92"/>
      <c r="AF18" s="92"/>
      <c r="AG18" s="92"/>
      <c r="AH18" s="92"/>
      <c r="AI18" s="84"/>
      <c r="AJ18" s="84"/>
    </row>
    <row r="19" spans="1:36" ht="93" customHeight="1" x14ac:dyDescent="0.2">
      <c r="A19" s="85" t="str">
        <f>'2 CONTEXTO E IDENTIFICACIÓN'!A18</f>
        <v>R10</v>
      </c>
      <c r="B19" s="86" t="str">
        <f>+'2 CONTEXTO E IDENTIFICACIÓN'!J18</f>
        <v xml:space="preserve"> por a causa de </v>
      </c>
      <c r="C19" s="87" t="str">
        <f>+'3 PROBABIL E IMPACTO INHERENTE'!F18</f>
        <v/>
      </c>
      <c r="D19" s="87" t="str">
        <f>+'3 PROBABIL E IMPACTO INHERENTE'!N18</f>
        <v/>
      </c>
      <c r="E19" s="86" t="str">
        <f t="shared" si="0"/>
        <v/>
      </c>
      <c r="F19" s="88"/>
      <c r="G19" s="88"/>
      <c r="H19" s="88"/>
      <c r="I19" s="88"/>
      <c r="J19" s="88"/>
      <c r="K19" s="88"/>
      <c r="L19" s="88"/>
      <c r="M19" s="88"/>
      <c r="N19" s="88"/>
      <c r="Q19" s="107"/>
      <c r="R19" s="93" t="s">
        <v>242</v>
      </c>
      <c r="S19" s="107"/>
      <c r="T19" s="107"/>
      <c r="U19" s="107"/>
      <c r="V19" s="107"/>
      <c r="W19" s="107"/>
      <c r="X19" s="107"/>
      <c r="Y19" s="107"/>
      <c r="Z19" s="107"/>
      <c r="AA19" s="84"/>
      <c r="AB19" s="84"/>
      <c r="AC19" s="108"/>
      <c r="AD19" s="108"/>
      <c r="AE19" s="108"/>
      <c r="AF19" s="108"/>
      <c r="AG19" s="108"/>
      <c r="AH19" s="108"/>
      <c r="AI19" s="84"/>
      <c r="AJ19" s="84"/>
    </row>
    <row r="20" spans="1:36" ht="93" customHeight="1" x14ac:dyDescent="0.2">
      <c r="A20" s="85" t="str">
        <f>'2 CONTEXTO E IDENTIFICACIÓN'!A19</f>
        <v>R11</v>
      </c>
      <c r="B20" s="86" t="str">
        <f>+'2 CONTEXTO E IDENTIFICACIÓN'!J19</f>
        <v xml:space="preserve"> por a causa de </v>
      </c>
      <c r="C20" s="87" t="str">
        <f>+'3 PROBABIL E IMPACTO INHERENTE'!F19</f>
        <v/>
      </c>
      <c r="D20" s="87" t="str">
        <f>+'3 PROBABIL E IMPACTO INHERENTE'!N19</f>
        <v/>
      </c>
      <c r="E20" s="86" t="str">
        <f t="shared" si="0"/>
        <v/>
      </c>
      <c r="F20" s="88"/>
      <c r="G20" s="88"/>
      <c r="H20" s="88"/>
      <c r="I20" s="88"/>
      <c r="J20" s="88"/>
      <c r="K20" s="88"/>
      <c r="L20" s="88"/>
      <c r="M20" s="88"/>
      <c r="N20" s="88"/>
      <c r="Q20" s="107"/>
      <c r="R20" s="97" t="s">
        <v>259</v>
      </c>
      <c r="Y20" s="107"/>
      <c r="Z20" s="107"/>
      <c r="AA20" s="84"/>
      <c r="AB20" s="84"/>
      <c r="AC20" s="84"/>
      <c r="AD20" s="92"/>
      <c r="AE20" s="92"/>
      <c r="AF20" s="92"/>
      <c r="AG20" s="92"/>
      <c r="AH20" s="92"/>
      <c r="AI20" s="84"/>
      <c r="AJ20" s="84"/>
    </row>
    <row r="21" spans="1:36" ht="93" customHeight="1" x14ac:dyDescent="0.2">
      <c r="A21" s="85" t="str">
        <f>'2 CONTEXTO E IDENTIFICACIÓN'!A20</f>
        <v>R12</v>
      </c>
      <c r="B21" s="86" t="str">
        <f>+'2 CONTEXTO E IDENTIFICACIÓN'!J20</f>
        <v xml:space="preserve"> por a causa de </v>
      </c>
      <c r="C21" s="87" t="str">
        <f>+'3 PROBABIL E IMPACTO INHERENTE'!F20</f>
        <v/>
      </c>
      <c r="D21" s="87" t="str">
        <f>+'3 PROBABIL E IMPACTO INHERENTE'!N20</f>
        <v/>
      </c>
      <c r="E21" s="86" t="str">
        <f t="shared" si="0"/>
        <v/>
      </c>
      <c r="F21" s="88"/>
      <c r="G21" s="88"/>
      <c r="H21" s="88"/>
      <c r="I21" s="88"/>
      <c r="J21" s="88"/>
      <c r="K21" s="88"/>
      <c r="L21" s="88"/>
      <c r="M21" s="88"/>
      <c r="N21" s="88"/>
      <c r="O21" s="109"/>
      <c r="P21" s="109"/>
      <c r="Q21" s="107"/>
      <c r="Y21" s="107"/>
      <c r="Z21" s="107"/>
      <c r="AA21" s="84"/>
      <c r="AB21" s="84"/>
      <c r="AC21" s="84"/>
      <c r="AD21" s="92"/>
      <c r="AE21" s="92"/>
      <c r="AF21" s="92"/>
      <c r="AG21" s="92"/>
      <c r="AH21" s="92"/>
      <c r="AI21" s="84"/>
      <c r="AJ21" s="84"/>
    </row>
    <row r="22" spans="1:36" ht="93" customHeight="1" x14ac:dyDescent="0.2">
      <c r="A22" s="85" t="str">
        <f>'2 CONTEXTO E IDENTIFICACIÓN'!A21</f>
        <v>R13</v>
      </c>
      <c r="B22" s="86" t="str">
        <f>+'2 CONTEXTO E IDENTIFICACIÓN'!J21</f>
        <v xml:space="preserve"> por a causa de </v>
      </c>
      <c r="C22" s="87" t="str">
        <f>+'3 PROBABIL E IMPACTO INHERENTE'!F21</f>
        <v/>
      </c>
      <c r="D22" s="87" t="str">
        <f>+'3 PROBABIL E IMPACTO INHERENTE'!N21</f>
        <v/>
      </c>
      <c r="E22" s="86" t="str">
        <f t="shared" si="0"/>
        <v/>
      </c>
      <c r="F22" s="88"/>
      <c r="G22" s="88"/>
      <c r="H22" s="88"/>
      <c r="I22" s="88"/>
      <c r="J22" s="88"/>
      <c r="K22" s="88"/>
      <c r="L22" s="88"/>
      <c r="M22" s="88"/>
      <c r="N22" s="88"/>
      <c r="O22" s="109"/>
      <c r="P22" s="109"/>
      <c r="Q22" s="110"/>
      <c r="Y22" s="107"/>
      <c r="Z22" s="107"/>
      <c r="AA22" s="84"/>
      <c r="AB22" s="105"/>
      <c r="AC22" s="105"/>
      <c r="AD22" s="105"/>
      <c r="AE22" s="105"/>
      <c r="AF22" s="105"/>
      <c r="AG22" s="105"/>
      <c r="AH22" s="92"/>
      <c r="AI22" s="84"/>
      <c r="AJ22" s="84"/>
    </row>
    <row r="23" spans="1:36" ht="93" customHeight="1" x14ac:dyDescent="0.2">
      <c r="A23" s="85" t="str">
        <f>'2 CONTEXTO E IDENTIFICACIÓN'!A22</f>
        <v>R14</v>
      </c>
      <c r="B23" s="86" t="str">
        <f>+'2 CONTEXTO E IDENTIFICACIÓN'!J22</f>
        <v xml:space="preserve"> por a causa de </v>
      </c>
      <c r="C23" s="87" t="str">
        <f>+'3 PROBABIL E IMPACTO INHERENTE'!F22</f>
        <v/>
      </c>
      <c r="D23" s="87" t="str">
        <f>+'3 PROBABIL E IMPACTO INHERENTE'!N22</f>
        <v/>
      </c>
      <c r="E23" s="86" t="str">
        <f t="shared" si="0"/>
        <v/>
      </c>
      <c r="F23" s="88"/>
      <c r="G23" s="88"/>
      <c r="H23" s="88"/>
      <c r="I23" s="88"/>
      <c r="J23" s="88"/>
      <c r="K23" s="88"/>
      <c r="L23" s="88"/>
      <c r="M23" s="88"/>
      <c r="N23" s="88"/>
      <c r="O23" s="109"/>
      <c r="P23" s="109"/>
      <c r="AA23" s="84"/>
      <c r="AB23" s="111"/>
      <c r="AC23" s="111"/>
      <c r="AD23" s="111"/>
      <c r="AE23" s="111"/>
      <c r="AF23" s="111"/>
      <c r="AG23" s="111"/>
      <c r="AH23" s="92"/>
      <c r="AI23" s="84"/>
      <c r="AJ23" s="84"/>
    </row>
    <row r="24" spans="1:36" ht="93" customHeight="1" x14ac:dyDescent="0.2">
      <c r="A24" s="85" t="str">
        <f>'2 CONTEXTO E IDENTIFICACIÓN'!A23</f>
        <v>R15</v>
      </c>
      <c r="B24" s="86" t="str">
        <f>+'2 CONTEXTO E IDENTIFICACIÓN'!J23</f>
        <v xml:space="preserve"> por a causa de </v>
      </c>
      <c r="C24" s="87" t="str">
        <f>+'3 PROBABIL E IMPACTO INHERENTE'!F23</f>
        <v/>
      </c>
      <c r="D24" s="87" t="str">
        <f>+'3 PROBABIL E IMPACTO INHERENTE'!N23</f>
        <v/>
      </c>
      <c r="E24" s="86" t="str">
        <f t="shared" si="0"/>
        <v/>
      </c>
      <c r="F24" s="88"/>
      <c r="G24" s="88"/>
      <c r="H24" s="88"/>
      <c r="I24" s="88"/>
      <c r="J24" s="88"/>
      <c r="K24" s="88"/>
      <c r="L24" s="88"/>
      <c r="M24" s="88"/>
      <c r="N24" s="88"/>
      <c r="O24" s="109"/>
      <c r="P24" s="109"/>
      <c r="AA24" s="84"/>
      <c r="AB24" s="105"/>
      <c r="AC24" s="105"/>
      <c r="AD24" s="105"/>
      <c r="AE24" s="105"/>
      <c r="AF24" s="105"/>
      <c r="AG24" s="105"/>
      <c r="AH24" s="92"/>
      <c r="AI24" s="84"/>
      <c r="AJ24" s="84"/>
    </row>
    <row r="25" spans="1:36" ht="93" customHeight="1" x14ac:dyDescent="0.2">
      <c r="A25" s="85" t="str">
        <f>'2 CONTEXTO E IDENTIFICACIÓN'!A24</f>
        <v>R16</v>
      </c>
      <c r="B25" s="86" t="str">
        <f>+'2 CONTEXTO E IDENTIFICACIÓN'!J24</f>
        <v xml:space="preserve"> por a causa de </v>
      </c>
      <c r="C25" s="87" t="str">
        <f>+'3 PROBABIL E IMPACTO INHERENTE'!F24</f>
        <v/>
      </c>
      <c r="D25" s="87" t="str">
        <f>+'3 PROBABIL E IMPACTO INHERENTE'!N24</f>
        <v/>
      </c>
      <c r="E25" s="86" t="str">
        <f t="shared" si="0"/>
        <v/>
      </c>
      <c r="F25" s="88"/>
      <c r="G25" s="88"/>
      <c r="H25" s="88"/>
      <c r="I25" s="88"/>
      <c r="J25" s="88"/>
      <c r="K25" s="88"/>
      <c r="L25" s="88"/>
      <c r="M25" s="88"/>
      <c r="N25" s="88"/>
      <c r="AA25" s="84"/>
      <c r="AB25" s="105"/>
      <c r="AC25" s="105"/>
      <c r="AD25" s="105"/>
      <c r="AE25" s="105"/>
      <c r="AF25" s="105"/>
      <c r="AG25" s="105"/>
      <c r="AH25" s="92"/>
      <c r="AI25" s="84"/>
      <c r="AJ25" s="84"/>
    </row>
    <row r="26" spans="1:36" ht="93" customHeight="1" x14ac:dyDescent="0.25">
      <c r="A26" s="85" t="str">
        <f>'2 CONTEXTO E IDENTIFICACIÓN'!A25</f>
        <v>R17</v>
      </c>
      <c r="B26" s="86" t="str">
        <f>+'2 CONTEXTO E IDENTIFICACIÓN'!J25</f>
        <v xml:space="preserve"> por a causa de </v>
      </c>
      <c r="C26" s="87" t="str">
        <f>+'3 PROBABIL E IMPACTO INHERENTE'!F25</f>
        <v/>
      </c>
      <c r="D26" s="87" t="str">
        <f>+'3 PROBABIL E IMPACTO INHERENTE'!N25</f>
        <v/>
      </c>
      <c r="E26" s="86" t="str">
        <f t="shared" si="0"/>
        <v/>
      </c>
      <c r="F26" s="88"/>
      <c r="G26" s="88"/>
      <c r="H26" s="88"/>
      <c r="I26" s="88"/>
      <c r="J26" s="88"/>
      <c r="K26" s="88"/>
      <c r="L26" s="88"/>
      <c r="M26" s="88"/>
      <c r="N26" s="88"/>
    </row>
    <row r="27" spans="1:36" ht="93" customHeight="1" x14ac:dyDescent="0.25">
      <c r="A27" s="85" t="str">
        <f>'2 CONTEXTO E IDENTIFICACIÓN'!A26</f>
        <v>R18</v>
      </c>
      <c r="B27" s="86" t="str">
        <f>+'2 CONTEXTO E IDENTIFICACIÓN'!J26</f>
        <v xml:space="preserve"> por a causa de </v>
      </c>
      <c r="C27" s="87" t="str">
        <f>+'3 PROBABIL E IMPACTO INHERENTE'!F26</f>
        <v/>
      </c>
      <c r="D27" s="87" t="str">
        <f>+'3 PROBABIL E IMPACTO INHERENTE'!N26</f>
        <v/>
      </c>
      <c r="E27" s="86" t="str">
        <f t="shared" si="0"/>
        <v/>
      </c>
      <c r="F27" s="88"/>
      <c r="G27" s="88"/>
      <c r="H27" s="88"/>
      <c r="I27" s="88"/>
      <c r="J27" s="88"/>
      <c r="K27" s="88"/>
      <c r="L27" s="88"/>
      <c r="M27" s="88"/>
      <c r="N27" s="88"/>
    </row>
    <row r="28" spans="1:36" ht="93" customHeight="1" x14ac:dyDescent="0.25">
      <c r="A28" s="85" t="str">
        <f>'2 CONTEXTO E IDENTIFICACIÓN'!A27</f>
        <v>R19</v>
      </c>
      <c r="B28" s="86" t="str">
        <f>+'2 CONTEXTO E IDENTIFICACIÓN'!J27</f>
        <v xml:space="preserve"> por a causa de </v>
      </c>
      <c r="C28" s="87" t="str">
        <f>+'3 PROBABIL E IMPACTO INHERENTE'!F27</f>
        <v/>
      </c>
      <c r="D28" s="87" t="str">
        <f>+'3 PROBABIL E IMPACTO INHERENTE'!N27</f>
        <v/>
      </c>
      <c r="E28" s="86" t="str">
        <f t="shared" si="0"/>
        <v/>
      </c>
      <c r="F28" s="88"/>
      <c r="G28" s="88"/>
      <c r="H28" s="88"/>
      <c r="I28" s="88"/>
      <c r="J28" s="88"/>
      <c r="K28" s="88"/>
      <c r="L28" s="88"/>
      <c r="M28" s="88"/>
      <c r="N28" s="88"/>
    </row>
    <row r="29" spans="1:36" ht="93" customHeight="1" x14ac:dyDescent="0.25">
      <c r="A29" s="85" t="str">
        <f>'2 CONTEXTO E IDENTIFICACIÓN'!A28</f>
        <v>R20</v>
      </c>
      <c r="B29" s="86" t="str">
        <f>+'2 CONTEXTO E IDENTIFICACIÓN'!J28</f>
        <v xml:space="preserve"> por a causa de </v>
      </c>
      <c r="C29" s="87" t="str">
        <f>+'3 PROBABIL E IMPACTO INHERENTE'!F28</f>
        <v/>
      </c>
      <c r="D29" s="87" t="str">
        <f>+'3 PROBABIL E IMPACTO INHERENTE'!N28</f>
        <v/>
      </c>
      <c r="E29" s="86" t="str">
        <f t="shared" si="0"/>
        <v/>
      </c>
      <c r="F29" s="88"/>
      <c r="G29" s="88"/>
      <c r="H29" s="88"/>
      <c r="I29" s="88"/>
      <c r="J29" s="88"/>
      <c r="K29" s="88"/>
      <c r="L29" s="88"/>
      <c r="M29" s="88"/>
      <c r="N29" s="88"/>
    </row>
    <row r="30" spans="1:36" ht="14.45" customHeight="1" x14ac:dyDescent="0.25">
      <c r="B30" s="68"/>
      <c r="D30" s="68"/>
      <c r="E30" s="68"/>
      <c r="F30" s="68"/>
      <c r="G30" s="68"/>
      <c r="H30" s="68"/>
      <c r="I30" s="68"/>
      <c r="J30" s="68"/>
      <c r="K30" s="68"/>
      <c r="L30" s="68"/>
      <c r="M30" s="68"/>
      <c r="N30" s="68"/>
      <c r="Y30" s="73"/>
      <c r="Z30" s="73"/>
      <c r="AA30" s="73"/>
      <c r="AB30" s="73"/>
      <c r="AC30" s="73"/>
      <c r="AD30" s="68"/>
      <c r="AE30" s="68"/>
      <c r="AF30" s="68"/>
      <c r="AG30" s="68"/>
      <c r="AH30" s="68"/>
    </row>
    <row r="31" spans="1:36" ht="39" customHeight="1" x14ac:dyDescent="0.25">
      <c r="B31" s="68"/>
      <c r="D31" s="68"/>
      <c r="E31" s="68"/>
      <c r="F31" s="68"/>
      <c r="G31" s="68"/>
      <c r="H31" s="68"/>
      <c r="I31" s="68"/>
      <c r="J31" s="68"/>
      <c r="K31" s="68"/>
      <c r="L31" s="68"/>
      <c r="M31" s="68"/>
      <c r="N31" s="68"/>
      <c r="Y31" s="73"/>
      <c r="Z31" s="73"/>
      <c r="AA31" s="73"/>
      <c r="AB31" s="73"/>
      <c r="AC31" s="73"/>
      <c r="AD31" s="68"/>
      <c r="AE31" s="68"/>
      <c r="AF31" s="68"/>
      <c r="AG31" s="68"/>
      <c r="AH31" s="68"/>
    </row>
    <row r="32" spans="1:36" ht="19.5" customHeight="1" x14ac:dyDescent="0.25">
      <c r="B32" s="68"/>
      <c r="D32" s="68"/>
      <c r="E32" s="68"/>
      <c r="F32" s="68"/>
      <c r="G32" s="68"/>
      <c r="H32" s="68"/>
      <c r="I32" s="68"/>
      <c r="J32" s="68"/>
      <c r="K32" s="68"/>
      <c r="L32" s="68"/>
      <c r="M32" s="68"/>
      <c r="N32" s="68"/>
      <c r="Y32" s="73"/>
      <c r="Z32" s="73"/>
      <c r="AA32" s="73"/>
      <c r="AB32" s="73"/>
      <c r="AC32" s="73"/>
      <c r="AD32" s="68"/>
      <c r="AE32" s="68"/>
      <c r="AF32" s="68"/>
      <c r="AG32" s="68"/>
      <c r="AH32" s="68"/>
    </row>
    <row r="33" spans="25:29" s="68" customFormat="1" ht="19.5" customHeight="1" x14ac:dyDescent="0.25">
      <c r="Y33" s="73"/>
      <c r="Z33" s="73"/>
      <c r="AA33" s="73"/>
      <c r="AB33" s="73"/>
      <c r="AC33" s="73"/>
    </row>
    <row r="34" spans="25:29" s="68" customFormat="1" ht="19.5" customHeight="1" x14ac:dyDescent="0.25">
      <c r="Y34" s="73"/>
      <c r="Z34" s="73"/>
      <c r="AA34" s="73"/>
      <c r="AB34" s="73"/>
      <c r="AC34" s="73"/>
    </row>
    <row r="35" spans="25:29" s="68" customFormat="1" ht="19.5" customHeight="1" x14ac:dyDescent="0.25">
      <c r="Y35" s="73"/>
      <c r="Z35" s="73"/>
      <c r="AA35" s="73"/>
      <c r="AB35" s="73"/>
      <c r="AC35" s="73"/>
    </row>
    <row r="36" spans="25:29" s="68" customFormat="1" ht="19.5" customHeight="1" x14ac:dyDescent="0.25">
      <c r="Y36" s="73"/>
      <c r="Z36" s="73"/>
      <c r="AA36" s="73"/>
      <c r="AB36" s="73"/>
      <c r="AC36" s="73"/>
    </row>
  </sheetData>
  <sheetProtection formatCells="0" formatColumns="0" formatRows="0" sort="0" autoFilter="0" pivotTables="0"/>
  <dataConsolidate/>
  <mergeCells count="11">
    <mergeCell ref="R7:V7"/>
    <mergeCell ref="A1:A2"/>
    <mergeCell ref="C8:E8"/>
    <mergeCell ref="O10:O14"/>
    <mergeCell ref="I8:M8"/>
    <mergeCell ref="G10:G14"/>
    <mergeCell ref="B1:B2"/>
    <mergeCell ref="G7:M7"/>
    <mergeCell ref="B5:D5"/>
    <mergeCell ref="B6:D6"/>
    <mergeCell ref="C1:D1"/>
  </mergeCells>
  <conditionalFormatting sqref="C10:C29">
    <cfRule type="cellIs" dxfId="55" priority="6" operator="equal">
      <formula>$Q$14</formula>
    </cfRule>
    <cfRule type="cellIs" dxfId="54" priority="7" operator="equal">
      <formula>$Q$13</formula>
    </cfRule>
    <cfRule type="cellIs" dxfId="53" priority="8" operator="equal">
      <formula>$Q$12</formula>
    </cfRule>
    <cfRule type="cellIs" dxfId="52" priority="9" operator="equal">
      <formula>$Q$11</formula>
    </cfRule>
    <cfRule type="cellIs" dxfId="51" priority="10" operator="equal">
      <formula>$Q$10</formula>
    </cfRule>
  </conditionalFormatting>
  <conditionalFormatting sqref="D10:D29">
    <cfRule type="cellIs" dxfId="50" priority="1" operator="equal">
      <formula>$R$9</formula>
    </cfRule>
    <cfRule type="cellIs" dxfId="49" priority="2" operator="equal">
      <formula>$S$9</formula>
    </cfRule>
    <cfRule type="cellIs" dxfId="48" priority="3" operator="equal">
      <formula>$T$9</formula>
    </cfRule>
    <cfRule type="cellIs" dxfId="47" priority="4" operator="equal">
      <formula>$U$9</formula>
    </cfRule>
    <cfRule type="cellIs" dxfId="46" priority="5" operator="equal">
      <formula>$V$9</formula>
    </cfRule>
  </conditionalFormatting>
  <conditionalFormatting sqref="E10:E29">
    <cfRule type="cellIs" dxfId="45" priority="102" operator="equal">
      <formula>$R$17</formula>
    </cfRule>
    <cfRule type="cellIs" dxfId="44" priority="103" operator="equal">
      <formula>$R$18</formula>
    </cfRule>
    <cfRule type="cellIs" dxfId="43" priority="104" operator="equal">
      <formula>$R$19</formula>
    </cfRule>
    <cfRule type="cellIs" dxfId="42" priority="105" operator="equal">
      <formula>$R$20</formula>
    </cfRule>
  </conditionalFormatting>
  <dataValidations disablePrompts="1" count="3">
    <dataValidation type="list" allowBlank="1" showInputMessage="1" showErrorMessage="1" sqref="JB10:JH17" xr:uid="{00000000-0002-0000-03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300-000001000000}"/>
    <dataValidation allowBlank="1" showInputMessage="1" showErrorMessage="1" prompt="Es la materialización del riesgo y las consecuencias de su aparición. Su escala es: 5 bajo impacto, 10 medio, 20 alto impacto._x000a_" sqref="JB9:JH9" xr:uid="{00000000-0002-0000-03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tabColor theme="0" tint="-0.249977111117893"/>
  </sheetPr>
  <dimension ref="A1:Z128"/>
  <sheetViews>
    <sheetView showGridLines="0" topLeftCell="C5" zoomScale="70" zoomScaleNormal="70" zoomScaleSheetLayoutView="85" workbookViewId="0">
      <selection activeCell="G7" sqref="G7"/>
    </sheetView>
  </sheetViews>
  <sheetFormatPr baseColWidth="10" defaultColWidth="11.42578125" defaultRowHeight="14.25" x14ac:dyDescent="0.25"/>
  <cols>
    <col min="1" max="1" width="14.85546875" style="44" customWidth="1"/>
    <col min="2" max="2" width="36.5703125" style="44" customWidth="1"/>
    <col min="3" max="3" width="15.42578125" style="44" customWidth="1"/>
    <col min="4" max="4" width="13.140625" style="44" customWidth="1"/>
    <col min="5" max="5" width="10.140625" style="44" customWidth="1"/>
    <col min="6" max="6" width="27.140625" style="44" customWidth="1"/>
    <col min="7" max="7" width="20.85546875" style="44" customWidth="1"/>
    <col min="8" max="8" width="79.7109375" style="44" customWidth="1"/>
    <col min="9" max="9" width="51.140625" style="44" customWidth="1"/>
    <col min="10" max="10" width="17.5703125" style="44" customWidth="1"/>
    <col min="11" max="11" width="12.140625" style="51" customWidth="1"/>
    <col min="12" max="12" width="11.7109375" style="51" customWidth="1"/>
    <col min="13" max="13" width="13.42578125" style="44" customWidth="1"/>
    <col min="14" max="14" width="14.85546875" style="51" customWidth="1"/>
    <col min="15" max="16" width="10.5703125" style="51" customWidth="1"/>
    <col min="17" max="17" width="16.42578125" style="51" customWidth="1"/>
    <col min="18" max="18" width="16.85546875" style="51" customWidth="1"/>
    <col min="19" max="21" width="17.140625" style="232" customWidth="1"/>
    <col min="22" max="22" width="31.28515625" style="137" customWidth="1"/>
    <col min="23" max="23" width="11.42578125" style="44"/>
    <col min="24" max="24" width="21.42578125" style="4" customWidth="1"/>
    <col min="25" max="25" width="7.42578125" style="4" bestFit="1" customWidth="1"/>
    <col min="26" max="26" width="8.42578125" style="4" bestFit="1" customWidth="1"/>
    <col min="27" max="16384" width="11.42578125" style="44"/>
  </cols>
  <sheetData>
    <row r="1" spans="1:26" s="40" customFormat="1" ht="45" hidden="1" customHeight="1" x14ac:dyDescent="0.2">
      <c r="A1" s="486"/>
      <c r="B1" s="548" t="str">
        <f>+'2 CONTEXTO E IDENTIFICACIÓN'!A1</f>
        <v>MAPA DE RIESGOS INTEGRAL</v>
      </c>
      <c r="C1" s="496"/>
      <c r="D1" s="497"/>
      <c r="E1" s="229"/>
      <c r="F1" s="3"/>
      <c r="G1" s="201" t="str">
        <f>+'2 CONTEXTO E IDENTIFICACIÓN'!$I$4</f>
        <v>Elaboración o Actualización:</v>
      </c>
      <c r="H1" s="215">
        <f>'2 CONTEXTO E IDENTIFICACIÓN'!J4</f>
        <v>46041</v>
      </c>
      <c r="I1" s="13"/>
      <c r="J1" s="13"/>
      <c r="K1" s="13"/>
      <c r="L1" s="43"/>
      <c r="M1" s="42"/>
      <c r="N1" s="43"/>
      <c r="O1" s="43"/>
      <c r="P1" s="43"/>
      <c r="Q1" s="43"/>
      <c r="R1" s="43"/>
      <c r="S1" s="226"/>
      <c r="T1" s="226"/>
      <c r="U1" s="226"/>
      <c r="V1" s="137"/>
      <c r="W1" s="38"/>
      <c r="X1" s="4"/>
      <c r="Y1" s="4"/>
      <c r="Z1" s="4"/>
    </row>
    <row r="2" spans="1:26" s="40" customFormat="1" ht="45" hidden="1" customHeight="1" x14ac:dyDescent="0.2">
      <c r="A2" s="486"/>
      <c r="B2" s="549"/>
      <c r="C2" s="39" t="str">
        <f>+'2 CONTEXTO E IDENTIFICACIÓN'!A2</f>
        <v>VERSIÓN DEL MAPA DE RIESGOS:</v>
      </c>
      <c r="D2" s="39">
        <f>'2 CONTEXTO E IDENTIFICACIÓN'!B2</f>
        <v>1</v>
      </c>
      <c r="E2" s="229"/>
      <c r="F2" s="229"/>
      <c r="G2" s="204" t="str">
        <f>+'2 CONTEXTO E IDENTIFICACIÓN'!$E$5</f>
        <v>Vigencia: 2026</v>
      </c>
      <c r="H2" s="202">
        <f>'2 CONTEXTO E IDENTIFICACIÓN'!G5</f>
        <v>46023</v>
      </c>
      <c r="I2" s="203" t="s">
        <v>50</v>
      </c>
      <c r="J2" s="200">
        <f>'2 CONTEXTO E IDENTIFICACIÓN'!J5</f>
        <v>46386</v>
      </c>
      <c r="K2" s="229"/>
      <c r="L2" s="46"/>
      <c r="M2" s="45"/>
      <c r="N2" s="46"/>
      <c r="O2" s="46"/>
      <c r="P2" s="46"/>
      <c r="Q2" s="46"/>
      <c r="R2" s="46"/>
      <c r="S2" s="226"/>
      <c r="T2" s="226"/>
      <c r="U2" s="226"/>
      <c r="V2" s="137"/>
      <c r="W2" s="38"/>
      <c r="X2" s="3"/>
      <c r="Y2" s="3"/>
      <c r="Z2" s="3"/>
    </row>
    <row r="3" spans="1:26" s="40" customFormat="1" ht="15.75" hidden="1" thickBot="1" x14ac:dyDescent="0.25">
      <c r="A3" s="12" t="s">
        <v>46</v>
      </c>
      <c r="B3" s="488" t="str">
        <f>'2 CONTEXTO E IDENTIFICACIÓN'!B4</f>
        <v>UAERMV</v>
      </c>
      <c r="C3" s="488"/>
      <c r="D3" s="488"/>
      <c r="E3" s="275"/>
      <c r="F3" s="229"/>
      <c r="G3" s="275"/>
      <c r="H3" s="275"/>
      <c r="I3" s="275"/>
      <c r="J3" s="275"/>
      <c r="K3" s="276"/>
      <c r="L3" s="276"/>
      <c r="M3" s="275"/>
      <c r="N3" s="276"/>
      <c r="O3" s="276"/>
      <c r="P3" s="276"/>
      <c r="Q3" s="276"/>
      <c r="R3" s="276"/>
      <c r="S3" s="230"/>
      <c r="T3" s="230"/>
      <c r="U3" s="230"/>
      <c r="V3" s="137"/>
      <c r="W3" s="38"/>
      <c r="X3" s="3"/>
      <c r="Y3" s="3"/>
      <c r="Z3" s="3"/>
    </row>
    <row r="4" spans="1:26" s="48" customFormat="1" ht="16.5" hidden="1" customHeight="1" x14ac:dyDescent="0.25">
      <c r="A4" s="12" t="s">
        <v>47</v>
      </c>
      <c r="B4" s="488" t="str">
        <f>'2 CONTEXTO E IDENTIFICACIÓN'!F4</f>
        <v>14. Gestión Ambiental</v>
      </c>
      <c r="C4" s="489"/>
      <c r="D4" s="489"/>
      <c r="E4" s="47" t="s">
        <v>261</v>
      </c>
      <c r="F4" s="45" t="s">
        <v>262</v>
      </c>
      <c r="G4" s="47"/>
      <c r="H4" s="47"/>
      <c r="I4" s="47"/>
      <c r="J4" s="557" t="s">
        <v>265</v>
      </c>
      <c r="K4" s="558"/>
      <c r="L4" s="558"/>
      <c r="M4" s="558"/>
      <c r="N4" s="558"/>
      <c r="O4" s="558"/>
      <c r="P4" s="558"/>
      <c r="Q4" s="558"/>
      <c r="R4" s="559"/>
      <c r="S4" s="554" t="s">
        <v>263</v>
      </c>
      <c r="T4" s="553" t="s">
        <v>297</v>
      </c>
      <c r="U4" s="553"/>
      <c r="V4" s="531" t="s">
        <v>317</v>
      </c>
      <c r="W4" s="38"/>
      <c r="X4" s="479" t="s">
        <v>264</v>
      </c>
      <c r="Y4" s="480"/>
      <c r="Z4" s="481"/>
    </row>
    <row r="5" spans="1:26" s="48" customFormat="1" ht="33" customHeight="1" x14ac:dyDescent="0.25">
      <c r="A5" s="208"/>
      <c r="B5" s="207"/>
      <c r="C5" s="207"/>
      <c r="D5" s="137"/>
      <c r="E5" s="47"/>
      <c r="F5" s="47"/>
      <c r="G5" s="47"/>
      <c r="H5" s="47"/>
      <c r="I5" s="47"/>
      <c r="J5" s="560"/>
      <c r="K5" s="561"/>
      <c r="L5" s="561"/>
      <c r="M5" s="561"/>
      <c r="N5" s="561"/>
      <c r="O5" s="561"/>
      <c r="P5" s="561"/>
      <c r="Q5" s="561"/>
      <c r="R5" s="562"/>
      <c r="S5" s="555"/>
      <c r="T5" s="553"/>
      <c r="U5" s="553"/>
      <c r="V5" s="531"/>
      <c r="W5" s="38"/>
      <c r="X5" s="21" t="s">
        <v>225</v>
      </c>
      <c r="Y5" s="22" t="s">
        <v>266</v>
      </c>
      <c r="Z5" s="23" t="s">
        <v>267</v>
      </c>
    </row>
    <row r="6" spans="1:26" ht="29.25" customHeight="1" x14ac:dyDescent="0.25">
      <c r="A6" s="550" t="s">
        <v>219</v>
      </c>
      <c r="B6" s="550" t="s">
        <v>220</v>
      </c>
      <c r="C6" s="550" t="s">
        <v>268</v>
      </c>
      <c r="D6" s="550" t="s">
        <v>269</v>
      </c>
      <c r="E6" s="545" t="s">
        <v>270</v>
      </c>
      <c r="F6" s="543" t="s">
        <v>30</v>
      </c>
      <c r="G6" s="544"/>
      <c r="H6" s="544"/>
      <c r="I6" s="545"/>
      <c r="J6" s="540" t="s">
        <v>313</v>
      </c>
      <c r="K6" s="541"/>
      <c r="L6" s="541"/>
      <c r="M6" s="541"/>
      <c r="N6" s="542"/>
      <c r="O6" s="540" t="s">
        <v>314</v>
      </c>
      <c r="P6" s="541"/>
      <c r="Q6" s="541"/>
      <c r="R6" s="542"/>
      <c r="S6" s="556"/>
      <c r="T6" s="553"/>
      <c r="U6" s="553"/>
      <c r="V6" s="531"/>
      <c r="W6" s="38"/>
      <c r="X6" s="236" t="s">
        <v>233</v>
      </c>
      <c r="Y6" s="28">
        <v>0.01</v>
      </c>
      <c r="Z6" s="27">
        <v>0.2</v>
      </c>
    </row>
    <row r="7" spans="1:26" s="38" customFormat="1" ht="68.25" customHeight="1" thickBot="1" x14ac:dyDescent="0.3">
      <c r="A7" s="551"/>
      <c r="B7" s="551"/>
      <c r="C7" s="551"/>
      <c r="D7" s="551"/>
      <c r="E7" s="552"/>
      <c r="F7" s="49" t="s">
        <v>271</v>
      </c>
      <c r="G7" s="136" t="s">
        <v>272</v>
      </c>
      <c r="H7" s="136" t="s">
        <v>366</v>
      </c>
      <c r="I7" s="136" t="s">
        <v>274</v>
      </c>
      <c r="J7" s="49" t="s">
        <v>303</v>
      </c>
      <c r="K7" s="50" t="s">
        <v>33</v>
      </c>
      <c r="L7" s="50" t="s">
        <v>35</v>
      </c>
      <c r="M7" s="49" t="s">
        <v>36</v>
      </c>
      <c r="N7" s="50" t="s">
        <v>38</v>
      </c>
      <c r="O7" s="50" t="s">
        <v>90</v>
      </c>
      <c r="P7" s="50" t="s">
        <v>91</v>
      </c>
      <c r="Q7" s="50" t="s">
        <v>275</v>
      </c>
      <c r="R7" s="357" t="s">
        <v>276</v>
      </c>
      <c r="S7" s="50" t="s">
        <v>305</v>
      </c>
      <c r="T7" s="50" t="s">
        <v>298</v>
      </c>
      <c r="U7" s="50" t="s">
        <v>299</v>
      </c>
      <c r="V7" s="323" t="s">
        <v>277</v>
      </c>
      <c r="X7" s="237" t="s">
        <v>236</v>
      </c>
      <c r="Y7" s="28">
        <v>0.21</v>
      </c>
      <c r="Z7" s="27">
        <v>0.4</v>
      </c>
    </row>
    <row r="8" spans="1:26" ht="267.75" customHeight="1" x14ac:dyDescent="0.25">
      <c r="A8" s="532" t="str">
        <f>'2 CONTEXTO E IDENTIFICACIÓN'!A9</f>
        <v>R1</v>
      </c>
      <c r="B8" s="535" t="str">
        <f>+'2 CONTEXTO E IDENTIFICACIÓN'!J9</f>
        <v>Posibilidad de afectación económica por sanción de un ente regulador al incumplir con la legislacion ambiental vigente aplicable a la entidad  a causa de la inadecuada implementación de las medidas de control y  deficiente seguimiento de los criterios ambientales en los diferentes procesos y actividades propias de las UAERMV.</v>
      </c>
      <c r="C8" s="517">
        <f>+'3 PROBABIL E IMPACTO INHERENTE'!E9</f>
        <v>0.6</v>
      </c>
      <c r="D8" s="520">
        <f>+'3 PROBABIL E IMPACTO INHERENTE'!M9</f>
        <v>0.8</v>
      </c>
      <c r="E8" s="342">
        <v>1</v>
      </c>
      <c r="F8" s="354" t="s">
        <v>406</v>
      </c>
      <c r="G8" s="354" t="s">
        <v>357</v>
      </c>
      <c r="H8" s="354" t="s">
        <v>407</v>
      </c>
      <c r="I8" s="355" t="str">
        <f t="shared" ref="I8:I71" si="0">+CONCATENATE(F8," ",G8," ",H8)</f>
        <v xml:space="preserve">Los profesionales designados por el Jefe de Servicio a la Ciudadania y Sostenibilidad (líder Ambiental PIGA) Revisa trimestralmente la normatividad aplicable vigente; en las diferentes plataformas definidas para estas validaciones (Ministerio de Ambiente y Desarrollo Sostenible, el Sistema de Información Ambiental de Colombia (SIAC), la Autoridad Nacional de Licencias Ambientales (ANLA) y Secretaría Distrital de Ambiente-SDA, entre otras fuentes), identificando la aplicación de requisitos legales  establecidos para la gestión ambiental aplicable a las sedes de la entidad. Posteriormente, se remite la matriz legal vigente para la revisión final del abogado de la Oficina Servicio a la Ciudadanía y Sostenibilidad. 
Las evidencias serán las actas de reunión de las revisiones, la matriz legal actualizada o ajustada si es el caso, y el correo de parte del abogado donde indique la revisión final o comentarios frente a la normativa aplicable para estas temáticas. 
En el caso que se identifiquen cambios normativos, se procede a informar al jefe con el fin de tramitar el ajuste respectivo de matriz legal ante la oficina jurídica de la UMV. </v>
      </c>
      <c r="J8" s="52" t="s">
        <v>100</v>
      </c>
      <c r="K8" s="346">
        <f>+IFERROR(VLOOKUP($J8,'10 FORMULAS'!$B$51:$C$53,2,0),"")</f>
        <v>0.25</v>
      </c>
      <c r="L8" s="346" t="str">
        <f>+IF(J8="Preventivo","Probabilidad",IF(J8="Detectivo","Probabilidad",IF(#REF!="Correctivo","Impacto","")))</f>
        <v>Probabilidad</v>
      </c>
      <c r="M8" s="347" t="s">
        <v>112</v>
      </c>
      <c r="N8" s="346">
        <f>+IFERROR(VLOOKUP($M8,'10 FORMULAS'!$B$54:$C$55,2,0),"")</f>
        <v>0.15</v>
      </c>
      <c r="O8" s="348" t="s">
        <v>102</v>
      </c>
      <c r="P8" s="348" t="s">
        <v>205</v>
      </c>
      <c r="Q8" s="348" t="s">
        <v>309</v>
      </c>
      <c r="R8" s="348" t="s">
        <v>105</v>
      </c>
      <c r="S8" s="346">
        <f t="shared" ref="S8:S39" si="1">+IFERROR($K8+$N8,"")</f>
        <v>0.4</v>
      </c>
      <c r="T8" s="346">
        <f>+IFERROR(C8*S8,"")</f>
        <v>0.24</v>
      </c>
      <c r="U8" s="346">
        <f>+IFERROR(C8-T8,"")</f>
        <v>0.36</v>
      </c>
      <c r="V8" s="527">
        <v>0.15</v>
      </c>
      <c r="W8" s="38"/>
      <c r="X8" s="238" t="s">
        <v>240</v>
      </c>
      <c r="Y8" s="28">
        <v>0.41</v>
      </c>
      <c r="Z8" s="27">
        <v>0.6</v>
      </c>
    </row>
    <row r="9" spans="1:26" ht="229.5" customHeight="1" x14ac:dyDescent="0.25">
      <c r="A9" s="533"/>
      <c r="B9" s="536"/>
      <c r="C9" s="518"/>
      <c r="D9" s="521"/>
      <c r="E9" s="277">
        <v>2</v>
      </c>
      <c r="F9" s="328" t="s">
        <v>408</v>
      </c>
      <c r="G9" s="329" t="s">
        <v>359</v>
      </c>
      <c r="H9" s="328" t="s">
        <v>409</v>
      </c>
      <c r="I9" s="283" t="str">
        <f t="shared" si="0"/>
        <v>Los profesionales designados por el jefe de la OSCS (Para implementar  PIGA) Valida la correcta implementación de los controles operacionales, a traves de una (1) visita de seguimiento al mes a cada una de las sedes de la entidad. Lo anterior se evidenciará por medio de informe mensual del Coordinador GAM dirigido al jefe OSCS con el resultado de la visita realizada para cada sede. 
En caso que se identifiquen anomalías se procede a informar al Jefe de la Oficina, así como a las areas correspondientes a cargo de la operatividad de las sedes, de tal manera que se tomen las medidas correctivas necesarias.</v>
      </c>
      <c r="J9" s="193" t="s">
        <v>111</v>
      </c>
      <c r="K9" s="231">
        <f>+IFERROR(VLOOKUP($J9,'10 FORMULAS'!$B$51:$C$53,2,0),"")</f>
        <v>0.15</v>
      </c>
      <c r="L9" s="231" t="str">
        <f>+IF(J9="Preventivo","Probabilidad",IF(J9="Detectivo","Probabilidad",IF(#REF!="Correctivo","Impacto","")))</f>
        <v>Probabilidad</v>
      </c>
      <c r="M9" s="278" t="s">
        <v>112</v>
      </c>
      <c r="N9" s="231">
        <f>+IFERROR(VLOOKUP($M9,'10 FORMULAS'!$B$54:$C$55,2,0),"")</f>
        <v>0.15</v>
      </c>
      <c r="O9" s="279" t="s">
        <v>102</v>
      </c>
      <c r="P9" s="279" t="s">
        <v>203</v>
      </c>
      <c r="Q9" s="279" t="s">
        <v>309</v>
      </c>
      <c r="R9" s="279" t="s">
        <v>105</v>
      </c>
      <c r="S9" s="231">
        <f t="shared" si="1"/>
        <v>0.3</v>
      </c>
      <c r="T9" s="231">
        <f>+IFERROR(U8*S9,"")</f>
        <v>0.108</v>
      </c>
      <c r="U9" s="231">
        <f>+IFERROR(U8-T9,"")</f>
        <v>0.252</v>
      </c>
      <c r="V9" s="528"/>
      <c r="W9" s="38"/>
      <c r="X9" s="32" t="s">
        <v>244</v>
      </c>
      <c r="Y9" s="28">
        <v>0.61</v>
      </c>
      <c r="Z9" s="27">
        <v>0.8</v>
      </c>
    </row>
    <row r="10" spans="1:26" ht="236.25" customHeight="1" x14ac:dyDescent="0.25">
      <c r="A10" s="533"/>
      <c r="B10" s="536"/>
      <c r="C10" s="518"/>
      <c r="D10" s="521"/>
      <c r="E10" s="277">
        <v>3</v>
      </c>
      <c r="F10" s="393" t="s">
        <v>410</v>
      </c>
      <c r="G10" s="389" t="s">
        <v>399</v>
      </c>
      <c r="H10" s="389" t="s">
        <v>411</v>
      </c>
      <c r="I10" s="283" t="str">
        <f t="shared" si="0"/>
        <v xml:space="preserve">El jefe de la OSCS junto con el equipo PIGA Verifica  trimestralmente el cumplimiento de los manuales, procedimientos, planes y normatividad ambiental aplicable a las sedes de la entidad, a través de mesa de trabajo, que permita identificar la correcta implementación de todos los requisitos establecidos.
Como evidencia se cuenta con acta de reunión de segimiento y verificación. 
En el caso que se identifiquen anomalías, se procede a efectuar ls acciones inmediatas para corregir los imprevistos presentados. </v>
      </c>
      <c r="J10" s="193" t="s">
        <v>100</v>
      </c>
      <c r="K10" s="231">
        <f>+IFERROR(VLOOKUP($J10,'10 FORMULAS'!$B$51:$C$53,2,0),"")</f>
        <v>0.25</v>
      </c>
      <c r="L10" s="231" t="str">
        <f>+IF(J10="Preventivo","Probabilidad",IF(J10="Detectivo","Probabilidad",IF(#REF!="Correctivo","Impacto","")))</f>
        <v>Probabilidad</v>
      </c>
      <c r="M10" s="278" t="s">
        <v>112</v>
      </c>
      <c r="N10" s="231">
        <f>+IFERROR(VLOOKUP($M10,'10 FORMULAS'!$B$54:$C$55,2,0),"")</f>
        <v>0.15</v>
      </c>
      <c r="O10" s="279" t="s">
        <v>102</v>
      </c>
      <c r="P10" s="279" t="s">
        <v>205</v>
      </c>
      <c r="Q10" s="279" t="s">
        <v>309</v>
      </c>
      <c r="R10" s="279" t="s">
        <v>105</v>
      </c>
      <c r="S10" s="231">
        <f t="shared" si="1"/>
        <v>0.4</v>
      </c>
      <c r="T10" s="231">
        <f>+IFERROR(U9*S10,"")</f>
        <v>0.1008</v>
      </c>
      <c r="U10" s="231">
        <f>+IFERROR(U9-T10,"")</f>
        <v>0.1512</v>
      </c>
      <c r="V10" s="528"/>
      <c r="W10" s="38"/>
      <c r="X10" s="239" t="s">
        <v>248</v>
      </c>
      <c r="Y10" s="28">
        <v>0.81</v>
      </c>
      <c r="Z10" s="27">
        <v>1</v>
      </c>
    </row>
    <row r="11" spans="1:26" ht="188.25" customHeight="1" x14ac:dyDescent="0.25">
      <c r="A11" s="533"/>
      <c r="B11" s="536"/>
      <c r="C11" s="518"/>
      <c r="D11" s="521"/>
      <c r="E11" s="277">
        <v>4</v>
      </c>
      <c r="F11" s="388"/>
      <c r="G11" s="389"/>
      <c r="H11" s="389"/>
      <c r="I11" s="283" t="str">
        <f t="shared" si="0"/>
        <v xml:space="preserve">  </v>
      </c>
      <c r="J11" s="193"/>
      <c r="K11" s="231" t="str">
        <f>+IFERROR(VLOOKUP($J11,'10 FORMULAS'!$B$51:$C$53,2,0),"")</f>
        <v/>
      </c>
      <c r="L11" s="231" t="e">
        <f>+IF(J11="Preventivo","Probabilidad",IF(J11="Detectivo","Probabilidad",IF(#REF!="Correctivo","Impacto","")))</f>
        <v>#REF!</v>
      </c>
      <c r="M11" s="278"/>
      <c r="N11" s="231" t="str">
        <f>+IFERROR(VLOOKUP($M11,'10 FORMULAS'!$B$54:$C$55,2,0),"")</f>
        <v/>
      </c>
      <c r="O11" s="279"/>
      <c r="P11" s="279"/>
      <c r="Q11" s="279"/>
      <c r="R11" s="279" t="s">
        <v>105</v>
      </c>
      <c r="S11" s="231" t="str">
        <f t="shared" si="1"/>
        <v/>
      </c>
      <c r="T11" s="231" t="str">
        <f>+IFERROR(U10*S11,"")</f>
        <v/>
      </c>
      <c r="U11" s="231" t="str">
        <f>+IFERROR(U10-T11,"")</f>
        <v/>
      </c>
      <c r="V11" s="528"/>
      <c r="W11" s="38"/>
      <c r="X11" s="227"/>
      <c r="Y11" s="227"/>
      <c r="Z11" s="227"/>
    </row>
    <row r="12" spans="1:26" ht="21.75" customHeight="1" x14ac:dyDescent="0.25">
      <c r="A12" s="533"/>
      <c r="B12" s="536"/>
      <c r="C12" s="518"/>
      <c r="D12" s="521"/>
      <c r="E12" s="277">
        <v>5</v>
      </c>
      <c r="F12" s="284"/>
      <c r="G12" s="285"/>
      <c r="H12" s="285"/>
      <c r="I12" s="220" t="str">
        <f t="shared" si="0"/>
        <v xml:space="preserve">  </v>
      </c>
      <c r="J12" s="193"/>
      <c r="K12" s="231" t="str">
        <f>+IFERROR(VLOOKUP($J12,'10 FORMULAS'!$B$51:$C$53,2,0),"")</f>
        <v/>
      </c>
      <c r="L12" s="231" t="e">
        <f>+IF(J12="Preventivo","Probabilidad",IF(J12="Detectivo","Probabilidad",IF(#REF!="Correctivo","Impacto","")))</f>
        <v>#REF!</v>
      </c>
      <c r="M12" s="278"/>
      <c r="N12" s="231" t="str">
        <f>+IFERROR(VLOOKUP($M12,'10 FORMULAS'!$B$54:$C$55,2,0),"")</f>
        <v/>
      </c>
      <c r="O12" s="279"/>
      <c r="P12" s="279"/>
      <c r="Q12" s="279"/>
      <c r="R12" s="279"/>
      <c r="S12" s="231" t="str">
        <f t="shared" si="1"/>
        <v/>
      </c>
      <c r="T12" s="231" t="str">
        <f>+IFERROR(U11*S12,"")</f>
        <v/>
      </c>
      <c r="U12" s="231" t="str">
        <f>+IFERROR(U11-T12,"")</f>
        <v/>
      </c>
      <c r="V12" s="528"/>
      <c r="W12" s="38"/>
      <c r="X12" s="227"/>
      <c r="Y12" s="227"/>
      <c r="Z12" s="227"/>
    </row>
    <row r="13" spans="1:26" ht="21.75" customHeight="1" thickBot="1" x14ac:dyDescent="0.3">
      <c r="A13" s="534"/>
      <c r="B13" s="537"/>
      <c r="C13" s="519"/>
      <c r="D13" s="522"/>
      <c r="E13" s="280">
        <v>6</v>
      </c>
      <c r="F13" s="286"/>
      <c r="G13" s="287"/>
      <c r="H13" s="287"/>
      <c r="I13" s="349" t="str">
        <f t="shared" si="0"/>
        <v xml:space="preserve">  </v>
      </c>
      <c r="J13" s="194"/>
      <c r="K13" s="350" t="str">
        <f>+IFERROR(VLOOKUP($J13,'10 FORMULAS'!$B$51:$C$53,2,0),"")</f>
        <v/>
      </c>
      <c r="L13" s="350" t="e">
        <f>+IF(J13="Preventivo","Probabilidad",IF(J13="Detectivo","Probabilidad",IF(#REF!="Correctivo","Impacto","")))</f>
        <v>#REF!</v>
      </c>
      <c r="M13" s="351"/>
      <c r="N13" s="350" t="str">
        <f>+IFERROR(VLOOKUP($M13,'10 FORMULAS'!$B$54:$C$55,2,0),"")</f>
        <v/>
      </c>
      <c r="O13" s="352"/>
      <c r="P13" s="352"/>
      <c r="Q13" s="352"/>
      <c r="R13" s="352"/>
      <c r="S13" s="350" t="str">
        <f t="shared" si="1"/>
        <v/>
      </c>
      <c r="T13" s="350" t="str">
        <f>+IFERROR(U12*S13,"")</f>
        <v/>
      </c>
      <c r="U13" s="350" t="str">
        <f>+IFERROR(U12-T13,"")</f>
        <v/>
      </c>
      <c r="V13" s="529"/>
      <c r="W13" s="38"/>
      <c r="X13" s="227"/>
      <c r="Y13" s="227"/>
      <c r="Z13" s="227"/>
    </row>
    <row r="14" spans="1:26" ht="247.5" customHeight="1" x14ac:dyDescent="0.25">
      <c r="A14" s="538" t="str">
        <f>'2 CONTEXTO E IDENTIFICACIÓN'!A10</f>
        <v>R2</v>
      </c>
      <c r="B14" s="539" t="str">
        <f>+'2 CONTEXTO E IDENTIFICACIÓN'!J10</f>
        <v xml:space="preserve">Posibilidad de afectación económica y reputacional por la ocurrencia de accidentes ambientales producto de actividades que se desarrollan en las sedes de la entidad y que pueden afectar el suelo, aire y el agua a causa de debilidades en la atención de las señales preventivas para evitar los accidentes ambientales, asi como exceso de confianza en la manipulacion de elementos, insumos y maquinaria durante la operacion en las sedes </v>
      </c>
      <c r="C14" s="523">
        <f>+'3 PROBABIL E IMPACTO INHERENTE'!E10</f>
        <v>0.8</v>
      </c>
      <c r="D14" s="524">
        <f>+'3 PROBABIL E IMPACTO INHERENTE'!M10</f>
        <v>0.6</v>
      </c>
      <c r="E14" s="281">
        <v>1</v>
      </c>
      <c r="F14" s="353" t="s">
        <v>408</v>
      </c>
      <c r="G14" s="353" t="s">
        <v>415</v>
      </c>
      <c r="H14" s="353" t="s">
        <v>412</v>
      </c>
      <c r="I14" s="338" t="str">
        <f t="shared" si="0"/>
        <v xml:space="preserve">Los profesionales designados por el jefe de la OSCS (Para implementar  PIGA) revisa la correcta implementación de los controles operacionales, efectuando visitas de seguimiento al mes a cada una de las sedes de la entidad y generando alertas tempranas a las areas misionales, respecto a posibles impactos y riesgos generados por las actividades propias de las sedes. Lo anterior, se evidenciará por medio de informe mensual del jefe OSCS dirigidos a las áreas con el resultado de las visitas realizadas y las alertas tempranas que permitan tomar medidas preventivas. 
En caso que se identifiquen anomalías se procede a informar de manera inmediata a las jefes de las areas y al supervisor del contrato de las sedes en arrendamiento para tomar las medidas correctivas necesarias. </v>
      </c>
      <c r="J14" s="253" t="s">
        <v>100</v>
      </c>
      <c r="K14" s="339">
        <f>+IFERROR(VLOOKUP($J14,'10 FORMULAS'!$B$51:$C$53,2,0),"")</f>
        <v>0.25</v>
      </c>
      <c r="L14" s="339" t="str">
        <f>+IF(J14="Preventivo","Probabilidad",IF(J14="Detectivo","Probabilidad",IF(#REF!="Correctivo","Impacto","")))</f>
        <v>Probabilidad</v>
      </c>
      <c r="M14" s="340" t="s">
        <v>112</v>
      </c>
      <c r="N14" s="339">
        <f>+IFERROR(VLOOKUP($M14,'10 FORMULAS'!$B$54:$C$55,2,0),"")</f>
        <v>0.15</v>
      </c>
      <c r="O14" s="341" t="s">
        <v>102</v>
      </c>
      <c r="P14" s="341" t="s">
        <v>203</v>
      </c>
      <c r="Q14" s="341" t="s">
        <v>309</v>
      </c>
      <c r="R14" s="341" t="s">
        <v>105</v>
      </c>
      <c r="S14" s="339">
        <f t="shared" si="1"/>
        <v>0.4</v>
      </c>
      <c r="T14" s="339">
        <f>+IFERROR(C14*S14,"")</f>
        <v>0.32000000000000006</v>
      </c>
      <c r="U14" s="339">
        <f>+IFERROR(C14-T14,"")</f>
        <v>0.48</v>
      </c>
      <c r="V14" s="514">
        <v>0.28999999999999998</v>
      </c>
      <c r="W14" s="38"/>
      <c r="X14" s="227"/>
      <c r="Y14" s="228"/>
      <c r="Z14" s="228"/>
    </row>
    <row r="15" spans="1:26" ht="165" customHeight="1" x14ac:dyDescent="0.25">
      <c r="A15" s="533"/>
      <c r="B15" s="536"/>
      <c r="C15" s="523"/>
      <c r="D15" s="521"/>
      <c r="E15" s="277">
        <v>2</v>
      </c>
      <c r="F15" s="330" t="s">
        <v>413</v>
      </c>
      <c r="G15" s="331" t="s">
        <v>415</v>
      </c>
      <c r="H15" s="330" t="s">
        <v>414</v>
      </c>
      <c r="I15" s="220" t="str">
        <f t="shared" si="0"/>
        <v>Los profesionales ambientales designados por el jefe OSCS revisa las actividades de manejo de sustancias peligrosas en las sedes operativa y de producción, con el fin de evaluar prácticas y establecer si es el caso, oportunidades de mejora, a través de inspección trimestral. La evidencia son los formatos diligenciados GAM-FM-012 de las prácticas para  la prevención de accidentes ambientales.
En el caso que se evidencie prácticas inadecuadas que pueden generar un accidentes, se detine la actividad, se debe volver a socializar los lineamientos establecidos y nuevamente se aplica la herramienta.</v>
      </c>
      <c r="J15" s="193" t="s">
        <v>100</v>
      </c>
      <c r="K15" s="231">
        <f>+IFERROR(VLOOKUP($J15,'10 FORMULAS'!$B$51:$C$53,2,0),"")</f>
        <v>0.25</v>
      </c>
      <c r="L15" s="231" t="str">
        <f>+IF(J15="Preventivo","Probabilidad",IF(J15="Detectivo","Probabilidad",IF(#REF!="Correctivo","Impacto","")))</f>
        <v>Probabilidad</v>
      </c>
      <c r="M15" s="278" t="s">
        <v>112</v>
      </c>
      <c r="N15" s="231">
        <f>+IFERROR(VLOOKUP($M15,'10 FORMULAS'!$B$54:$C$55,2,0),"")</f>
        <v>0.15</v>
      </c>
      <c r="O15" s="279" t="s">
        <v>102</v>
      </c>
      <c r="P15" s="279" t="s">
        <v>205</v>
      </c>
      <c r="Q15" s="279" t="s">
        <v>309</v>
      </c>
      <c r="R15" s="279" t="s">
        <v>105</v>
      </c>
      <c r="S15" s="231">
        <f t="shared" si="1"/>
        <v>0.4</v>
      </c>
      <c r="T15" s="231">
        <f>+IFERROR(U14*S15,"")</f>
        <v>0.192</v>
      </c>
      <c r="U15" s="231">
        <f>+IFERROR(U14-T15,"")</f>
        <v>0.28799999999999998</v>
      </c>
      <c r="V15" s="515"/>
      <c r="W15" s="38"/>
      <c r="X15" s="227"/>
      <c r="Y15" s="228"/>
      <c r="Z15" s="228"/>
    </row>
    <row r="16" spans="1:26" ht="29.45" customHeight="1" x14ac:dyDescent="0.25">
      <c r="A16" s="533"/>
      <c r="B16" s="536"/>
      <c r="C16" s="523"/>
      <c r="D16" s="521"/>
      <c r="E16" s="277">
        <v>3</v>
      </c>
      <c r="F16" s="257"/>
      <c r="G16" s="193"/>
      <c r="H16" s="193"/>
      <c r="I16" s="220" t="str">
        <f t="shared" si="0"/>
        <v xml:space="preserve">  </v>
      </c>
      <c r="J16" s="193"/>
      <c r="K16" s="231" t="str">
        <f>+IFERROR(VLOOKUP($J16,'10 FORMULAS'!$B$51:$C$53,2,0),"")</f>
        <v/>
      </c>
      <c r="L16" s="231" t="e">
        <f>+IF(J16="Preventivo","Probabilidad",IF(J16="Detectivo","Probabilidad",IF(#REF!="Correctivo","Impacto","")))</f>
        <v>#REF!</v>
      </c>
      <c r="M16" s="278"/>
      <c r="N16" s="231" t="str">
        <f>+IFERROR(VLOOKUP($M16,'10 FORMULAS'!$B$54:$C$55,2,0),"")</f>
        <v/>
      </c>
      <c r="O16" s="279"/>
      <c r="P16" s="279"/>
      <c r="Q16" s="279"/>
      <c r="R16" s="279"/>
      <c r="S16" s="231" t="str">
        <f t="shared" si="1"/>
        <v/>
      </c>
      <c r="T16" s="231" t="str">
        <f>+IFERROR(U15*S16,"")</f>
        <v/>
      </c>
      <c r="U16" s="231" t="str">
        <f>+IFERROR(U15-T16,"")</f>
        <v/>
      </c>
      <c r="V16" s="515"/>
      <c r="W16" s="38"/>
      <c r="X16" s="227"/>
      <c r="Y16" s="228"/>
      <c r="Z16" s="228"/>
    </row>
    <row r="17" spans="1:26" ht="29.45" customHeight="1" x14ac:dyDescent="0.25">
      <c r="A17" s="546"/>
      <c r="B17" s="547"/>
      <c r="C17" s="523"/>
      <c r="D17" s="525"/>
      <c r="E17" s="277">
        <v>4</v>
      </c>
      <c r="F17" s="259"/>
      <c r="G17" s="254"/>
      <c r="H17" s="254"/>
      <c r="I17" s="220" t="str">
        <f t="shared" si="0"/>
        <v xml:space="preserve">  </v>
      </c>
      <c r="J17" s="193"/>
      <c r="K17" s="231" t="str">
        <f>+IFERROR(VLOOKUP($J17,'10 FORMULAS'!$B$51:$C$53,2,0),"")</f>
        <v/>
      </c>
      <c r="L17" s="231" t="e">
        <f>+IF(J17="Preventivo","Probabilidad",IF(J17="Detectivo","Probabilidad",IF(#REF!="Correctivo","Impacto","")))</f>
        <v>#REF!</v>
      </c>
      <c r="M17" s="278"/>
      <c r="N17" s="231" t="str">
        <f>+IFERROR(VLOOKUP($M17,'10 FORMULAS'!$B$54:$C$55,2,0),"")</f>
        <v/>
      </c>
      <c r="O17" s="279"/>
      <c r="P17" s="279"/>
      <c r="Q17" s="279"/>
      <c r="R17" s="279"/>
      <c r="S17" s="231" t="str">
        <f t="shared" si="1"/>
        <v/>
      </c>
      <c r="T17" s="231" t="str">
        <f>+IFERROR(U16*S17,"")</f>
        <v/>
      </c>
      <c r="U17" s="231" t="str">
        <f>+IFERROR(U16-T17,"")</f>
        <v/>
      </c>
      <c r="V17" s="530"/>
      <c r="W17" s="38"/>
      <c r="X17" s="227"/>
      <c r="Y17" s="228"/>
      <c r="Z17" s="228"/>
    </row>
    <row r="18" spans="1:26" ht="29.45" customHeight="1" x14ac:dyDescent="0.25">
      <c r="A18" s="546"/>
      <c r="B18" s="547"/>
      <c r="C18" s="523"/>
      <c r="D18" s="525"/>
      <c r="E18" s="277">
        <v>5</v>
      </c>
      <c r="F18" s="259"/>
      <c r="G18" s="254"/>
      <c r="H18" s="254"/>
      <c r="I18" s="220" t="str">
        <f t="shared" si="0"/>
        <v xml:space="preserve">  </v>
      </c>
      <c r="J18" s="193"/>
      <c r="K18" s="231" t="str">
        <f>+IFERROR(VLOOKUP($J18,'10 FORMULAS'!$B$51:$C$53,2,0),"")</f>
        <v/>
      </c>
      <c r="L18" s="231" t="e">
        <f>+IF(J18="Preventivo","Probabilidad",IF(J18="Detectivo","Probabilidad",IF(#REF!="Correctivo","Impacto","")))</f>
        <v>#REF!</v>
      </c>
      <c r="M18" s="278"/>
      <c r="N18" s="231" t="str">
        <f>+IFERROR(VLOOKUP($M18,'10 FORMULAS'!$B$54:$C$55,2,0),"")</f>
        <v/>
      </c>
      <c r="O18" s="279"/>
      <c r="P18" s="279"/>
      <c r="Q18" s="279"/>
      <c r="R18" s="279"/>
      <c r="S18" s="231" t="str">
        <f t="shared" si="1"/>
        <v/>
      </c>
      <c r="T18" s="231" t="str">
        <f>+IFERROR(U17*S18,"")</f>
        <v/>
      </c>
      <c r="U18" s="231" t="str">
        <f>+IFERROR(U17-T18,"")</f>
        <v/>
      </c>
      <c r="V18" s="530"/>
      <c r="W18" s="38"/>
      <c r="X18" s="227"/>
      <c r="Y18" s="228"/>
      <c r="Z18" s="228"/>
    </row>
    <row r="19" spans="1:26" ht="29.45" customHeight="1" thickBot="1" x14ac:dyDescent="0.3">
      <c r="A19" s="546"/>
      <c r="B19" s="547"/>
      <c r="C19" s="523"/>
      <c r="D19" s="525"/>
      <c r="E19" s="333">
        <v>6</v>
      </c>
      <c r="F19" s="259"/>
      <c r="G19" s="254"/>
      <c r="H19" s="254"/>
      <c r="I19" s="334" t="str">
        <f t="shared" si="0"/>
        <v xml:space="preserve">  </v>
      </c>
      <c r="J19" s="254"/>
      <c r="K19" s="335" t="str">
        <f>+IFERROR(VLOOKUP($J19,'10 FORMULAS'!$B$51:$C$53,2,0),"")</f>
        <v/>
      </c>
      <c r="L19" s="335" t="e">
        <f>+IF(J19="Preventivo","Probabilidad",IF(J19="Detectivo","Probabilidad",IF(#REF!="Correctivo","Impacto","")))</f>
        <v>#REF!</v>
      </c>
      <c r="M19" s="336"/>
      <c r="N19" s="335" t="str">
        <f>+IFERROR(VLOOKUP($M19,'10 FORMULAS'!$B$54:$C$55,2,0),"")</f>
        <v/>
      </c>
      <c r="O19" s="337"/>
      <c r="P19" s="337"/>
      <c r="Q19" s="337"/>
      <c r="R19" s="337"/>
      <c r="S19" s="335" t="str">
        <f t="shared" si="1"/>
        <v/>
      </c>
      <c r="T19" s="335" t="str">
        <f>+IFERROR(U18*S19,"")</f>
        <v/>
      </c>
      <c r="U19" s="335" t="str">
        <f>+IFERROR(U18-T19,"")</f>
        <v/>
      </c>
      <c r="V19" s="530"/>
      <c r="W19" s="38"/>
    </row>
    <row r="20" spans="1:26" ht="29.45" customHeight="1" x14ac:dyDescent="0.25">
      <c r="A20" s="532" t="str">
        <f>'2 CONTEXTO E IDENTIFICACIÓN'!A11</f>
        <v>R3</v>
      </c>
      <c r="B20" s="535" t="str">
        <f>+'2 CONTEXTO E IDENTIFICACIÓN'!J11</f>
        <v xml:space="preserve"> por a causa de </v>
      </c>
      <c r="C20" s="517" t="str">
        <f>+'3 PROBABIL E IMPACTO INHERENTE'!E11</f>
        <v/>
      </c>
      <c r="D20" s="520" t="str">
        <f>+'3 PROBABIL E IMPACTO INHERENTE'!M11</f>
        <v/>
      </c>
      <c r="E20" s="342">
        <v>1</v>
      </c>
      <c r="F20" s="343"/>
      <c r="G20" s="344"/>
      <c r="H20" s="343"/>
      <c r="I20" s="345" t="str">
        <f t="shared" si="0"/>
        <v xml:space="preserve">  </v>
      </c>
      <c r="J20" s="52"/>
      <c r="K20" s="346" t="str">
        <f>+IFERROR(VLOOKUP($J20,'10 FORMULAS'!$B$51:$C$53,2,0),"")</f>
        <v/>
      </c>
      <c r="L20" s="346" t="e">
        <f>+IF(J20="Preventivo","Probabilidad",IF(J20="Detectivo","Probabilidad",IF(#REF!="Correctivo","Impacto","")))</f>
        <v>#REF!</v>
      </c>
      <c r="M20" s="347"/>
      <c r="N20" s="346" t="str">
        <f>+IFERROR(VLOOKUP($M20,'10 FORMULAS'!$B$54:$C$55,2,0),"")</f>
        <v/>
      </c>
      <c r="O20" s="348"/>
      <c r="P20" s="348"/>
      <c r="Q20" s="348"/>
      <c r="R20" s="348"/>
      <c r="S20" s="346" t="str">
        <f t="shared" si="1"/>
        <v/>
      </c>
      <c r="T20" s="346" t="str">
        <f t="shared" ref="T20:T51" si="2">+IFERROR(C20*S20,"")</f>
        <v/>
      </c>
      <c r="U20" s="346" t="str">
        <f>+IFERROR(C20-T20,"")</f>
        <v/>
      </c>
      <c r="V20" s="527"/>
      <c r="W20" s="38"/>
      <c r="X20" s="227"/>
      <c r="Y20" s="228"/>
      <c r="Z20" s="228"/>
    </row>
    <row r="21" spans="1:26" ht="29.45" customHeight="1" x14ac:dyDescent="0.25">
      <c r="A21" s="533"/>
      <c r="B21" s="536"/>
      <c r="C21" s="518"/>
      <c r="D21" s="521"/>
      <c r="E21" s="277">
        <v>2</v>
      </c>
      <c r="F21" s="330"/>
      <c r="G21" s="332"/>
      <c r="H21" s="330"/>
      <c r="I21" s="220" t="str">
        <f t="shared" si="0"/>
        <v xml:space="preserve">  </v>
      </c>
      <c r="J21" s="193"/>
      <c r="K21" s="231" t="str">
        <f>+IFERROR(VLOOKUP($J21,'10 FORMULAS'!$B$51:$C$53,2,0),"")</f>
        <v/>
      </c>
      <c r="L21" s="231" t="e">
        <f>+IF(J21="Preventivo","Probabilidad",IF(J21="Detectivo","Probabilidad",IF(#REF!="Correctivo","Impacto","")))</f>
        <v>#REF!</v>
      </c>
      <c r="M21" s="278"/>
      <c r="N21" s="231" t="str">
        <f>+IFERROR(VLOOKUP($M21,'10 FORMULAS'!$B$54:$C$55,2,0),"")</f>
        <v/>
      </c>
      <c r="O21" s="279"/>
      <c r="P21" s="279"/>
      <c r="Q21" s="279"/>
      <c r="R21" s="279"/>
      <c r="S21" s="231" t="str">
        <f t="shared" si="1"/>
        <v/>
      </c>
      <c r="T21" s="231" t="str">
        <f>+IFERROR(U20*S21,"")</f>
        <v/>
      </c>
      <c r="U21" s="231" t="str">
        <f>+IFERROR(S20-T21,"")</f>
        <v/>
      </c>
      <c r="V21" s="528"/>
      <c r="W21" s="38"/>
      <c r="X21" s="227"/>
      <c r="Y21" s="228"/>
      <c r="Z21" s="228"/>
    </row>
    <row r="22" spans="1:26" ht="29.45" customHeight="1" x14ac:dyDescent="0.25">
      <c r="A22" s="533"/>
      <c r="B22" s="536"/>
      <c r="C22" s="518"/>
      <c r="D22" s="521"/>
      <c r="E22" s="277">
        <v>3</v>
      </c>
      <c r="F22" s="257"/>
      <c r="G22" s="193"/>
      <c r="H22" s="193"/>
      <c r="I22" s="220" t="str">
        <f t="shared" si="0"/>
        <v xml:space="preserve">  </v>
      </c>
      <c r="J22" s="193"/>
      <c r="K22" s="231" t="str">
        <f>+IFERROR(VLOOKUP($J22,'10 FORMULAS'!$B$51:$C$53,2,0),"")</f>
        <v/>
      </c>
      <c r="L22" s="231" t="e">
        <f>+IF(J22="Preventivo","Probabilidad",IF(J22="Detectivo","Probabilidad",IF(#REF!="Correctivo","Impacto","")))</f>
        <v>#REF!</v>
      </c>
      <c r="M22" s="278"/>
      <c r="N22" s="231" t="str">
        <f>+IFERROR(VLOOKUP($M22,'10 FORMULAS'!$B$54:$C$55,2,0),"")</f>
        <v/>
      </c>
      <c r="O22" s="279"/>
      <c r="P22" s="279"/>
      <c r="Q22" s="279"/>
      <c r="R22" s="279"/>
      <c r="S22" s="231" t="str">
        <f t="shared" si="1"/>
        <v/>
      </c>
      <c r="T22" s="231" t="str">
        <f t="shared" si="2"/>
        <v/>
      </c>
      <c r="U22" s="231" t="str">
        <f t="shared" ref="U22:U51" si="3">+IFERROR(S22-T22,"")</f>
        <v/>
      </c>
      <c r="V22" s="528"/>
      <c r="W22" s="38"/>
      <c r="X22" s="227"/>
      <c r="Y22" s="228"/>
      <c r="Z22" s="228"/>
    </row>
    <row r="23" spans="1:26" ht="29.45" customHeight="1" x14ac:dyDescent="0.25">
      <c r="A23" s="533"/>
      <c r="B23" s="536"/>
      <c r="C23" s="518"/>
      <c r="D23" s="521"/>
      <c r="E23" s="277">
        <v>4</v>
      </c>
      <c r="F23" s="257"/>
      <c r="G23" s="193"/>
      <c r="H23" s="193"/>
      <c r="I23" s="220" t="str">
        <f t="shared" si="0"/>
        <v xml:space="preserve">  </v>
      </c>
      <c r="J23" s="193"/>
      <c r="K23" s="231" t="str">
        <f>+IFERROR(VLOOKUP($J23,'10 FORMULAS'!$B$51:$C$53,2,0),"")</f>
        <v/>
      </c>
      <c r="L23" s="231" t="e">
        <f>+IF(J23="Preventivo","Probabilidad",IF(J23="Detectivo","Probabilidad",IF(#REF!="Correctivo","Impacto","")))</f>
        <v>#REF!</v>
      </c>
      <c r="M23" s="278"/>
      <c r="N23" s="231" t="str">
        <f>+IFERROR(VLOOKUP($M23,'10 FORMULAS'!$B$54:$C$55,2,0),"")</f>
        <v/>
      </c>
      <c r="O23" s="279"/>
      <c r="P23" s="279"/>
      <c r="Q23" s="279"/>
      <c r="R23" s="279"/>
      <c r="S23" s="231" t="str">
        <f t="shared" si="1"/>
        <v/>
      </c>
      <c r="T23" s="231" t="str">
        <f t="shared" si="2"/>
        <v/>
      </c>
      <c r="U23" s="231" t="str">
        <f t="shared" si="3"/>
        <v/>
      </c>
      <c r="V23" s="528"/>
      <c r="W23" s="38"/>
      <c r="X23" s="227"/>
      <c r="Y23" s="228"/>
      <c r="Z23" s="228"/>
    </row>
    <row r="24" spans="1:26" ht="29.45" customHeight="1" x14ac:dyDescent="0.25">
      <c r="A24" s="533"/>
      <c r="B24" s="536"/>
      <c r="C24" s="518"/>
      <c r="D24" s="521"/>
      <c r="E24" s="277">
        <v>5</v>
      </c>
      <c r="F24" s="257"/>
      <c r="G24" s="193"/>
      <c r="H24" s="193"/>
      <c r="I24" s="220" t="str">
        <f t="shared" si="0"/>
        <v xml:space="preserve">  </v>
      </c>
      <c r="J24" s="193"/>
      <c r="K24" s="231" t="str">
        <f>+IFERROR(VLOOKUP($J24,'10 FORMULAS'!$B$51:$C$53,2,0),"")</f>
        <v/>
      </c>
      <c r="L24" s="231" t="e">
        <f>+IF(J24="Preventivo","Probabilidad",IF(J24="Detectivo","Probabilidad",IF(#REF!="Correctivo","Impacto","")))</f>
        <v>#REF!</v>
      </c>
      <c r="M24" s="278"/>
      <c r="N24" s="231" t="str">
        <f>+IFERROR(VLOOKUP($M24,'10 FORMULAS'!$B$54:$C$55,2,0),"")</f>
        <v/>
      </c>
      <c r="O24" s="279"/>
      <c r="P24" s="279"/>
      <c r="Q24" s="279"/>
      <c r="R24" s="279"/>
      <c r="S24" s="231" t="str">
        <f t="shared" si="1"/>
        <v/>
      </c>
      <c r="T24" s="231" t="str">
        <f t="shared" si="2"/>
        <v/>
      </c>
      <c r="U24" s="231" t="str">
        <f t="shared" si="3"/>
        <v/>
      </c>
      <c r="V24" s="528"/>
      <c r="W24" s="38"/>
      <c r="X24" s="227"/>
      <c r="Y24" s="228"/>
      <c r="Z24" s="228"/>
    </row>
    <row r="25" spans="1:26" ht="29.45" customHeight="1" thickBot="1" x14ac:dyDescent="0.3">
      <c r="A25" s="534"/>
      <c r="B25" s="537"/>
      <c r="C25" s="519"/>
      <c r="D25" s="522"/>
      <c r="E25" s="280">
        <v>6</v>
      </c>
      <c r="F25" s="260"/>
      <c r="G25" s="194"/>
      <c r="H25" s="194"/>
      <c r="I25" s="349" t="str">
        <f t="shared" si="0"/>
        <v xml:space="preserve">  </v>
      </c>
      <c r="J25" s="194"/>
      <c r="K25" s="350" t="str">
        <f>+IFERROR(VLOOKUP($J25,'10 FORMULAS'!$B$51:$C$53,2,0),"")</f>
        <v/>
      </c>
      <c r="L25" s="350" t="e">
        <f>+IF(J25="Preventivo","Probabilidad",IF(J25="Detectivo","Probabilidad",IF(#REF!="Correctivo","Impacto","")))</f>
        <v>#REF!</v>
      </c>
      <c r="M25" s="351"/>
      <c r="N25" s="350" t="str">
        <f>+IFERROR(VLOOKUP($M25,'10 FORMULAS'!$B$54:$C$55,2,0),"")</f>
        <v/>
      </c>
      <c r="O25" s="352"/>
      <c r="P25" s="352"/>
      <c r="Q25" s="352"/>
      <c r="R25" s="352"/>
      <c r="S25" s="350" t="str">
        <f t="shared" si="1"/>
        <v/>
      </c>
      <c r="T25" s="350" t="str">
        <f t="shared" si="2"/>
        <v/>
      </c>
      <c r="U25" s="350" t="str">
        <f t="shared" si="3"/>
        <v/>
      </c>
      <c r="V25" s="529"/>
      <c r="W25" s="38"/>
    </row>
    <row r="26" spans="1:26" ht="29.45" customHeight="1" x14ac:dyDescent="0.25">
      <c r="A26" s="532" t="str">
        <f>'2 CONTEXTO E IDENTIFICACIÓN'!A12</f>
        <v>R4</v>
      </c>
      <c r="B26" s="535" t="str">
        <f>+'2 CONTEXTO E IDENTIFICACIÓN'!J12</f>
        <v xml:space="preserve"> por a causa de </v>
      </c>
      <c r="C26" s="517" t="str">
        <f>+'3 PROBABIL E IMPACTO INHERENTE'!E12</f>
        <v/>
      </c>
      <c r="D26" s="520" t="str">
        <f>+'3 PROBABIL E IMPACTO INHERENTE'!M12</f>
        <v/>
      </c>
      <c r="E26" s="342">
        <v>1</v>
      </c>
      <c r="F26" s="356"/>
      <c r="G26" s="356"/>
      <c r="H26" s="356"/>
      <c r="I26" s="345" t="str">
        <f t="shared" si="0"/>
        <v xml:space="preserve">  </v>
      </c>
      <c r="J26" s="52"/>
      <c r="K26" s="346" t="str">
        <f>+IFERROR(VLOOKUP($J26,'10 FORMULAS'!$B$51:$C$53,2,0),"")</f>
        <v/>
      </c>
      <c r="L26" s="346" t="e">
        <f>+IF(J26="Preventivo","Probabilidad",IF(J26="Detectivo","Probabilidad",IF(#REF!="Correctivo","Impacto","")))</f>
        <v>#REF!</v>
      </c>
      <c r="M26" s="347"/>
      <c r="N26" s="346" t="str">
        <f>+IFERROR(VLOOKUP($M26,'10 FORMULAS'!$B$54:$C$55,2,0),"")</f>
        <v/>
      </c>
      <c r="O26" s="348"/>
      <c r="P26" s="348"/>
      <c r="Q26" s="348"/>
      <c r="R26" s="348"/>
      <c r="S26" s="346" t="str">
        <f t="shared" si="1"/>
        <v/>
      </c>
      <c r="T26" s="346" t="str">
        <f t="shared" si="2"/>
        <v/>
      </c>
      <c r="U26" s="346" t="str">
        <f>+IFERROR(C26-T26,"")</f>
        <v/>
      </c>
      <c r="V26" s="527"/>
      <c r="W26" s="38"/>
      <c r="X26" s="227"/>
      <c r="Y26" s="228"/>
      <c r="Z26" s="228"/>
    </row>
    <row r="27" spans="1:26" ht="29.45" customHeight="1" x14ac:dyDescent="0.25">
      <c r="A27" s="533"/>
      <c r="B27" s="536"/>
      <c r="C27" s="518"/>
      <c r="D27" s="521"/>
      <c r="E27" s="277">
        <v>2</v>
      </c>
      <c r="F27" s="257"/>
      <c r="G27" s="193"/>
      <c r="H27" s="193"/>
      <c r="I27" s="220" t="str">
        <f t="shared" si="0"/>
        <v xml:space="preserve">  </v>
      </c>
      <c r="J27" s="193"/>
      <c r="K27" s="231" t="str">
        <f>+IFERROR(VLOOKUP($J27,'10 FORMULAS'!$B$51:$C$53,2,0),"")</f>
        <v/>
      </c>
      <c r="L27" s="231" t="e">
        <f>+IF(J27="Preventivo","Probabilidad",IF(J27="Detectivo","Probabilidad",IF(#REF!="Correctivo","Impacto","")))</f>
        <v>#REF!</v>
      </c>
      <c r="M27" s="278"/>
      <c r="N27" s="231" t="str">
        <f>+IFERROR(VLOOKUP($M27,'10 FORMULAS'!$B$54:$C$55,2,0),"")</f>
        <v/>
      </c>
      <c r="O27" s="279"/>
      <c r="P27" s="279"/>
      <c r="Q27" s="279"/>
      <c r="R27" s="279"/>
      <c r="S27" s="231" t="str">
        <f t="shared" si="1"/>
        <v/>
      </c>
      <c r="T27" s="231" t="str">
        <f t="shared" si="2"/>
        <v/>
      </c>
      <c r="U27" s="231" t="str">
        <f t="shared" si="3"/>
        <v/>
      </c>
      <c r="V27" s="528"/>
      <c r="W27" s="38"/>
      <c r="X27" s="227"/>
      <c r="Y27" s="228"/>
      <c r="Z27" s="228"/>
    </row>
    <row r="28" spans="1:26" ht="29.45" customHeight="1" x14ac:dyDescent="0.25">
      <c r="A28" s="533"/>
      <c r="B28" s="536"/>
      <c r="C28" s="518"/>
      <c r="D28" s="521"/>
      <c r="E28" s="277">
        <v>3</v>
      </c>
      <c r="F28" s="257"/>
      <c r="G28" s="193"/>
      <c r="H28" s="193"/>
      <c r="I28" s="220" t="str">
        <f t="shared" si="0"/>
        <v xml:space="preserve">  </v>
      </c>
      <c r="J28" s="193"/>
      <c r="K28" s="231" t="str">
        <f>+IFERROR(VLOOKUP($J28,'10 FORMULAS'!$B$51:$C$53,2,0),"")</f>
        <v/>
      </c>
      <c r="L28" s="231" t="e">
        <f>+IF(J28="Preventivo","Probabilidad",IF(J28="Detectivo","Probabilidad",IF(#REF!="Correctivo","Impacto","")))</f>
        <v>#REF!</v>
      </c>
      <c r="M28" s="278"/>
      <c r="N28" s="231" t="str">
        <f>+IFERROR(VLOOKUP($M28,'10 FORMULAS'!$B$54:$C$55,2,0),"")</f>
        <v/>
      </c>
      <c r="O28" s="279"/>
      <c r="P28" s="279"/>
      <c r="Q28" s="279"/>
      <c r="R28" s="279"/>
      <c r="S28" s="231" t="str">
        <f t="shared" si="1"/>
        <v/>
      </c>
      <c r="T28" s="231" t="str">
        <f t="shared" si="2"/>
        <v/>
      </c>
      <c r="U28" s="231" t="str">
        <f t="shared" si="3"/>
        <v/>
      </c>
      <c r="V28" s="528"/>
      <c r="W28" s="38"/>
      <c r="X28" s="227"/>
      <c r="Y28" s="228"/>
      <c r="Z28" s="228"/>
    </row>
    <row r="29" spans="1:26" ht="29.45" customHeight="1" x14ac:dyDescent="0.25">
      <c r="A29" s="533"/>
      <c r="B29" s="536"/>
      <c r="C29" s="518"/>
      <c r="D29" s="521"/>
      <c r="E29" s="277">
        <v>4</v>
      </c>
      <c r="F29" s="257"/>
      <c r="G29" s="193"/>
      <c r="H29" s="193"/>
      <c r="I29" s="220" t="str">
        <f t="shared" si="0"/>
        <v xml:space="preserve">  </v>
      </c>
      <c r="J29" s="193"/>
      <c r="K29" s="231" t="str">
        <f>+IFERROR(VLOOKUP($J29,'10 FORMULAS'!$B$51:$C$53,2,0),"")</f>
        <v/>
      </c>
      <c r="L29" s="231" t="e">
        <f>+IF(J29="Preventivo","Probabilidad",IF(J29="Detectivo","Probabilidad",IF(#REF!="Correctivo","Impacto","")))</f>
        <v>#REF!</v>
      </c>
      <c r="M29" s="278"/>
      <c r="N29" s="231" t="str">
        <f>+IFERROR(VLOOKUP($M29,'10 FORMULAS'!$B$54:$C$55,2,0),"")</f>
        <v/>
      </c>
      <c r="O29" s="279"/>
      <c r="P29" s="279"/>
      <c r="Q29" s="279"/>
      <c r="R29" s="279"/>
      <c r="S29" s="231" t="str">
        <f t="shared" si="1"/>
        <v/>
      </c>
      <c r="T29" s="231" t="str">
        <f t="shared" si="2"/>
        <v/>
      </c>
      <c r="U29" s="231" t="str">
        <f t="shared" si="3"/>
        <v/>
      </c>
      <c r="V29" s="528"/>
      <c r="W29" s="38"/>
      <c r="X29" s="227"/>
      <c r="Y29" s="228"/>
      <c r="Z29" s="228"/>
    </row>
    <row r="30" spans="1:26" ht="29.45" customHeight="1" x14ac:dyDescent="0.25">
      <c r="A30" s="533"/>
      <c r="B30" s="536"/>
      <c r="C30" s="518"/>
      <c r="D30" s="521"/>
      <c r="E30" s="277">
        <v>5</v>
      </c>
      <c r="F30" s="257"/>
      <c r="G30" s="193"/>
      <c r="H30" s="193"/>
      <c r="I30" s="220" t="str">
        <f t="shared" si="0"/>
        <v xml:space="preserve">  </v>
      </c>
      <c r="J30" s="193"/>
      <c r="K30" s="231" t="str">
        <f>+IFERROR(VLOOKUP($J30,'10 FORMULAS'!$B$51:$C$53,2,0),"")</f>
        <v/>
      </c>
      <c r="L30" s="231" t="e">
        <f>+IF(J30="Preventivo","Probabilidad",IF(J30="Detectivo","Probabilidad",IF(#REF!="Correctivo","Impacto","")))</f>
        <v>#REF!</v>
      </c>
      <c r="M30" s="278"/>
      <c r="N30" s="231" t="str">
        <f>+IFERROR(VLOOKUP($M30,'10 FORMULAS'!$B$54:$C$55,2,0),"")</f>
        <v/>
      </c>
      <c r="O30" s="279"/>
      <c r="P30" s="279"/>
      <c r="Q30" s="279"/>
      <c r="R30" s="279"/>
      <c r="S30" s="231" t="str">
        <f t="shared" si="1"/>
        <v/>
      </c>
      <c r="T30" s="231" t="str">
        <f t="shared" si="2"/>
        <v/>
      </c>
      <c r="U30" s="231" t="str">
        <f t="shared" si="3"/>
        <v/>
      </c>
      <c r="V30" s="528"/>
      <c r="W30" s="38"/>
      <c r="X30" s="227"/>
      <c r="Y30" s="228"/>
      <c r="Z30" s="228"/>
    </row>
    <row r="31" spans="1:26" ht="29.45" customHeight="1" thickBot="1" x14ac:dyDescent="0.3">
      <c r="A31" s="534"/>
      <c r="B31" s="537"/>
      <c r="C31" s="519"/>
      <c r="D31" s="522"/>
      <c r="E31" s="280">
        <v>6</v>
      </c>
      <c r="F31" s="260"/>
      <c r="G31" s="194"/>
      <c r="H31" s="194"/>
      <c r="I31" s="349" t="str">
        <f t="shared" si="0"/>
        <v xml:space="preserve">  </v>
      </c>
      <c r="J31" s="194"/>
      <c r="K31" s="350" t="str">
        <f>+IFERROR(VLOOKUP($J31,'10 FORMULAS'!$B$51:$C$53,2,0),"")</f>
        <v/>
      </c>
      <c r="L31" s="350" t="e">
        <f>+IF(J31="Preventivo","Probabilidad",IF(J31="Detectivo","Probabilidad",IF(#REF!="Correctivo","Impacto","")))</f>
        <v>#REF!</v>
      </c>
      <c r="M31" s="351"/>
      <c r="N31" s="350" t="str">
        <f>+IFERROR(VLOOKUP($M31,'10 FORMULAS'!$B$54:$C$55,2,0),"")</f>
        <v/>
      </c>
      <c r="O31" s="352"/>
      <c r="P31" s="352"/>
      <c r="Q31" s="352"/>
      <c r="R31" s="352"/>
      <c r="S31" s="350" t="str">
        <f t="shared" si="1"/>
        <v/>
      </c>
      <c r="T31" s="350" t="str">
        <f t="shared" si="2"/>
        <v/>
      </c>
      <c r="U31" s="350" t="str">
        <f t="shared" si="3"/>
        <v/>
      </c>
      <c r="V31" s="529"/>
      <c r="W31" s="38"/>
    </row>
    <row r="32" spans="1:26" ht="29.45" customHeight="1" x14ac:dyDescent="0.25">
      <c r="A32" s="538" t="str">
        <f>'2 CONTEXTO E IDENTIFICACIÓN'!A13</f>
        <v>R5</v>
      </c>
      <c r="B32" s="539" t="str">
        <f>+'2 CONTEXTO E IDENTIFICACIÓN'!J13</f>
        <v xml:space="preserve"> por a causa de </v>
      </c>
      <c r="C32" s="526" t="str">
        <f>+'3 PROBABIL E IMPACTO INHERENTE'!E13</f>
        <v/>
      </c>
      <c r="D32" s="524" t="str">
        <f>+'3 PROBABIL E IMPACTO INHERENTE'!M13</f>
        <v/>
      </c>
      <c r="E32" s="281">
        <v>1</v>
      </c>
      <c r="F32" s="256"/>
      <c r="G32" s="253"/>
      <c r="H32" s="253"/>
      <c r="I32" s="338" t="str">
        <f t="shared" si="0"/>
        <v xml:space="preserve">  </v>
      </c>
      <c r="J32" s="253"/>
      <c r="K32" s="339" t="str">
        <f>+IFERROR(VLOOKUP($J32,'10 FORMULAS'!$B$51:$C$53,2,0),"")</f>
        <v/>
      </c>
      <c r="L32" s="339" t="e">
        <f>+IF(J32="Preventivo","Probabilidad",IF(J32="Detectivo","Probabilidad",IF(#REF!="Correctivo","Impacto","")))</f>
        <v>#REF!</v>
      </c>
      <c r="M32" s="340"/>
      <c r="N32" s="339" t="str">
        <f>+IFERROR(VLOOKUP($M32,'10 FORMULAS'!$B$54:$C$55,2,0),"")</f>
        <v/>
      </c>
      <c r="O32" s="341"/>
      <c r="P32" s="341"/>
      <c r="Q32" s="341"/>
      <c r="R32" s="341"/>
      <c r="S32" s="339" t="str">
        <f t="shared" si="1"/>
        <v/>
      </c>
      <c r="T32" s="339" t="str">
        <f t="shared" si="2"/>
        <v/>
      </c>
      <c r="U32" s="339" t="str">
        <f>+IFERROR(C32-T32,"")</f>
        <v/>
      </c>
      <c r="V32" s="514"/>
      <c r="W32" s="38"/>
      <c r="X32" s="227"/>
      <c r="Y32" s="228"/>
      <c r="Z32" s="228"/>
    </row>
    <row r="33" spans="1:26" ht="29.45" customHeight="1" x14ac:dyDescent="0.25">
      <c r="A33" s="538"/>
      <c r="B33" s="539"/>
      <c r="C33" s="526"/>
      <c r="D33" s="524"/>
      <c r="E33" s="277">
        <v>2</v>
      </c>
      <c r="F33" s="256"/>
      <c r="G33" s="253"/>
      <c r="H33" s="253"/>
      <c r="I33" s="220" t="str">
        <f t="shared" si="0"/>
        <v xml:space="preserve">  </v>
      </c>
      <c r="J33" s="193"/>
      <c r="K33" s="231" t="str">
        <f>+IFERROR(VLOOKUP($J33,'10 FORMULAS'!$B$51:$C$53,2,0),"")</f>
        <v/>
      </c>
      <c r="L33" s="231" t="e">
        <f>+IF(J33="Preventivo","Probabilidad",IF(J33="Detectivo","Probabilidad",IF(#REF!="Correctivo","Impacto","")))</f>
        <v>#REF!</v>
      </c>
      <c r="M33" s="278"/>
      <c r="N33" s="231" t="str">
        <f>+IFERROR(VLOOKUP($M33,'10 FORMULAS'!$B$54:$C$55,2,0),"")</f>
        <v/>
      </c>
      <c r="O33" s="279"/>
      <c r="P33" s="279"/>
      <c r="Q33" s="279"/>
      <c r="R33" s="279"/>
      <c r="S33" s="231" t="str">
        <f t="shared" si="1"/>
        <v/>
      </c>
      <c r="T33" s="231" t="str">
        <f t="shared" si="2"/>
        <v/>
      </c>
      <c r="U33" s="231" t="str">
        <f t="shared" si="3"/>
        <v/>
      </c>
      <c r="V33" s="514"/>
      <c r="W33" s="38"/>
      <c r="X33" s="227"/>
      <c r="Y33" s="228"/>
      <c r="Z33" s="228"/>
    </row>
    <row r="34" spans="1:26" ht="29.45" customHeight="1" x14ac:dyDescent="0.25">
      <c r="A34" s="538"/>
      <c r="B34" s="539"/>
      <c r="C34" s="526"/>
      <c r="D34" s="524"/>
      <c r="E34" s="277">
        <v>3</v>
      </c>
      <c r="F34" s="256"/>
      <c r="G34" s="253"/>
      <c r="H34" s="253"/>
      <c r="I34" s="220" t="str">
        <f t="shared" si="0"/>
        <v xml:space="preserve">  </v>
      </c>
      <c r="J34" s="193"/>
      <c r="K34" s="231" t="str">
        <f>+IFERROR(VLOOKUP($J34,'10 FORMULAS'!$B$51:$C$53,2,0),"")</f>
        <v/>
      </c>
      <c r="L34" s="231" t="e">
        <f>+IF(J34="Preventivo","Probabilidad",IF(J34="Detectivo","Probabilidad",IF(#REF!="Correctivo","Impacto","")))</f>
        <v>#REF!</v>
      </c>
      <c r="M34" s="278"/>
      <c r="N34" s="231" t="str">
        <f>+IFERROR(VLOOKUP($M34,'10 FORMULAS'!$B$54:$C$55,2,0),"")</f>
        <v/>
      </c>
      <c r="O34" s="279"/>
      <c r="P34" s="279"/>
      <c r="Q34" s="279"/>
      <c r="R34" s="279"/>
      <c r="S34" s="231" t="str">
        <f t="shared" si="1"/>
        <v/>
      </c>
      <c r="T34" s="231" t="str">
        <f t="shared" si="2"/>
        <v/>
      </c>
      <c r="U34" s="231" t="str">
        <f t="shared" si="3"/>
        <v/>
      </c>
      <c r="V34" s="514"/>
      <c r="W34" s="38"/>
      <c r="X34" s="227"/>
      <c r="Y34" s="228"/>
      <c r="Z34" s="228"/>
    </row>
    <row r="35" spans="1:26" ht="29.45" customHeight="1" x14ac:dyDescent="0.25">
      <c r="A35" s="533"/>
      <c r="B35" s="536"/>
      <c r="C35" s="518"/>
      <c r="D35" s="521"/>
      <c r="E35" s="277">
        <v>4</v>
      </c>
      <c r="F35" s="257"/>
      <c r="G35" s="193"/>
      <c r="H35" s="193"/>
      <c r="I35" s="220" t="str">
        <f t="shared" si="0"/>
        <v xml:space="preserve">  </v>
      </c>
      <c r="J35" s="193"/>
      <c r="K35" s="231" t="str">
        <f>+IFERROR(VLOOKUP($J35,'10 FORMULAS'!$B$51:$C$53,2,0),"")</f>
        <v/>
      </c>
      <c r="L35" s="231" t="e">
        <f>+IF(J35="Preventivo","Probabilidad",IF(J35="Detectivo","Probabilidad",IF(#REF!="Correctivo","Impacto","")))</f>
        <v>#REF!</v>
      </c>
      <c r="M35" s="278"/>
      <c r="N35" s="231" t="str">
        <f>+IFERROR(VLOOKUP($M35,'10 FORMULAS'!$B$54:$C$55,2,0),"")</f>
        <v/>
      </c>
      <c r="O35" s="279"/>
      <c r="P35" s="279"/>
      <c r="Q35" s="279"/>
      <c r="R35" s="279"/>
      <c r="S35" s="231" t="str">
        <f t="shared" si="1"/>
        <v/>
      </c>
      <c r="T35" s="231" t="str">
        <f t="shared" si="2"/>
        <v/>
      </c>
      <c r="U35" s="231" t="str">
        <f t="shared" si="3"/>
        <v/>
      </c>
      <c r="V35" s="515"/>
      <c r="W35" s="38"/>
      <c r="X35" s="227"/>
      <c r="Y35" s="228"/>
      <c r="Z35" s="228"/>
    </row>
    <row r="36" spans="1:26" ht="29.45" customHeight="1" x14ac:dyDescent="0.25">
      <c r="A36" s="533"/>
      <c r="B36" s="536"/>
      <c r="C36" s="518"/>
      <c r="D36" s="521"/>
      <c r="E36" s="277">
        <v>5</v>
      </c>
      <c r="F36" s="257"/>
      <c r="G36" s="193"/>
      <c r="H36" s="193"/>
      <c r="I36" s="220" t="str">
        <f t="shared" si="0"/>
        <v xml:space="preserve">  </v>
      </c>
      <c r="J36" s="193"/>
      <c r="K36" s="231" t="str">
        <f>+IFERROR(VLOOKUP($J36,'10 FORMULAS'!$B$51:$C$53,2,0),"")</f>
        <v/>
      </c>
      <c r="L36" s="231" t="e">
        <f>+IF(J36="Preventivo","Probabilidad",IF(J36="Detectivo","Probabilidad",IF(#REF!="Correctivo","Impacto","")))</f>
        <v>#REF!</v>
      </c>
      <c r="M36" s="278"/>
      <c r="N36" s="231" t="str">
        <f>+IFERROR(VLOOKUP($M36,'10 FORMULAS'!$B$54:$C$55,2,0),"")</f>
        <v/>
      </c>
      <c r="O36" s="279"/>
      <c r="P36" s="279"/>
      <c r="Q36" s="279"/>
      <c r="R36" s="279"/>
      <c r="S36" s="231" t="str">
        <f t="shared" si="1"/>
        <v/>
      </c>
      <c r="T36" s="231" t="str">
        <f t="shared" si="2"/>
        <v/>
      </c>
      <c r="U36" s="231" t="str">
        <f t="shared" si="3"/>
        <v/>
      </c>
      <c r="V36" s="515"/>
      <c r="W36" s="38"/>
      <c r="X36" s="227"/>
      <c r="Y36" s="228"/>
      <c r="Z36" s="228"/>
    </row>
    <row r="37" spans="1:26" ht="29.45" customHeight="1" thickBot="1" x14ac:dyDescent="0.3">
      <c r="A37" s="534"/>
      <c r="B37" s="537"/>
      <c r="C37" s="519"/>
      <c r="D37" s="522"/>
      <c r="E37" s="277">
        <v>6</v>
      </c>
      <c r="F37" s="260"/>
      <c r="G37" s="194"/>
      <c r="H37" s="194"/>
      <c r="I37" s="220" t="str">
        <f t="shared" si="0"/>
        <v xml:space="preserve">  </v>
      </c>
      <c r="J37" s="193"/>
      <c r="K37" s="231" t="str">
        <f>+IFERROR(VLOOKUP($J37,'10 FORMULAS'!$B$51:$C$53,2,0),"")</f>
        <v/>
      </c>
      <c r="L37" s="231" t="e">
        <f>+IF(J37="Preventivo","Probabilidad",IF(J37="Detectivo","Probabilidad",IF(#REF!="Correctivo","Impacto","")))</f>
        <v>#REF!</v>
      </c>
      <c r="M37" s="278"/>
      <c r="N37" s="231" t="str">
        <f>+IFERROR(VLOOKUP($M37,'10 FORMULAS'!$B$54:$C$55,2,0),"")</f>
        <v/>
      </c>
      <c r="O37" s="279"/>
      <c r="P37" s="279"/>
      <c r="Q37" s="279"/>
      <c r="R37" s="279"/>
      <c r="S37" s="231" t="str">
        <f t="shared" si="1"/>
        <v/>
      </c>
      <c r="T37" s="231" t="str">
        <f t="shared" si="2"/>
        <v/>
      </c>
      <c r="U37" s="231" t="str">
        <f t="shared" si="3"/>
        <v/>
      </c>
      <c r="V37" s="516"/>
      <c r="W37" s="38"/>
    </row>
    <row r="38" spans="1:26" ht="29.45" customHeight="1" x14ac:dyDescent="0.25">
      <c r="A38" s="532" t="str">
        <f>'2 CONTEXTO E IDENTIFICACIÓN'!A14</f>
        <v>R6</v>
      </c>
      <c r="B38" s="535" t="str">
        <f>+'2 CONTEXTO E IDENTIFICACIÓN'!J14</f>
        <v xml:space="preserve"> por a causa de </v>
      </c>
      <c r="C38" s="517" t="str">
        <f>+'3 PROBABIL E IMPACTO INHERENTE'!E14</f>
        <v/>
      </c>
      <c r="D38" s="520" t="str">
        <f>+'3 PROBABIL E IMPACTO INHERENTE'!M14</f>
        <v/>
      </c>
      <c r="E38" s="277">
        <v>1</v>
      </c>
      <c r="F38" s="258"/>
      <c r="G38" s="52"/>
      <c r="H38" s="52"/>
      <c r="I38" s="220" t="str">
        <f t="shared" si="0"/>
        <v xml:space="preserve">  </v>
      </c>
      <c r="J38" s="193"/>
      <c r="K38" s="231" t="str">
        <f>+IFERROR(VLOOKUP($J38,'10 FORMULAS'!$B$51:$C$53,2,0),"")</f>
        <v/>
      </c>
      <c r="L38" s="231" t="e">
        <f>+IF(J38="Preventivo","Probabilidad",IF(J38="Detectivo","Probabilidad",IF(#REF!="Correctivo","Impacto","")))</f>
        <v>#REF!</v>
      </c>
      <c r="M38" s="278"/>
      <c r="N38" s="231" t="str">
        <f>+IFERROR(VLOOKUP($M38,'10 FORMULAS'!$B$54:$C$55,2,0),"")</f>
        <v/>
      </c>
      <c r="O38" s="279"/>
      <c r="P38" s="279"/>
      <c r="Q38" s="279"/>
      <c r="R38" s="279"/>
      <c r="S38" s="231" t="str">
        <f t="shared" si="1"/>
        <v/>
      </c>
      <c r="T38" s="231" t="str">
        <f t="shared" si="2"/>
        <v/>
      </c>
      <c r="U38" s="231" t="str">
        <f t="shared" si="3"/>
        <v/>
      </c>
      <c r="V38" s="513"/>
      <c r="W38" s="38"/>
      <c r="X38" s="227"/>
      <c r="Y38" s="228"/>
      <c r="Z38" s="228"/>
    </row>
    <row r="39" spans="1:26" ht="29.45" customHeight="1" x14ac:dyDescent="0.25">
      <c r="A39" s="538"/>
      <c r="B39" s="539"/>
      <c r="C39" s="526"/>
      <c r="D39" s="524"/>
      <c r="E39" s="277">
        <v>2</v>
      </c>
      <c r="F39" s="256"/>
      <c r="G39" s="253"/>
      <c r="H39" s="253"/>
      <c r="I39" s="220" t="str">
        <f t="shared" si="0"/>
        <v xml:space="preserve">  </v>
      </c>
      <c r="J39" s="193"/>
      <c r="K39" s="231" t="str">
        <f>+IFERROR(VLOOKUP($J39,'10 FORMULAS'!$B$51:$C$53,2,0),"")</f>
        <v/>
      </c>
      <c r="L39" s="231" t="e">
        <f>+IF(J39="Preventivo","Probabilidad",IF(J39="Detectivo","Probabilidad",IF(#REF!="Correctivo","Impacto","")))</f>
        <v>#REF!</v>
      </c>
      <c r="M39" s="278"/>
      <c r="N39" s="231" t="str">
        <f>+IFERROR(VLOOKUP($M39,'10 FORMULAS'!$B$54:$C$55,2,0),"")</f>
        <v/>
      </c>
      <c r="O39" s="279"/>
      <c r="P39" s="279"/>
      <c r="Q39" s="279"/>
      <c r="R39" s="279"/>
      <c r="S39" s="231" t="str">
        <f t="shared" si="1"/>
        <v/>
      </c>
      <c r="T39" s="231" t="str">
        <f t="shared" si="2"/>
        <v/>
      </c>
      <c r="U39" s="231" t="str">
        <f t="shared" si="3"/>
        <v/>
      </c>
      <c r="V39" s="514"/>
      <c r="W39" s="38"/>
      <c r="X39" s="227"/>
      <c r="Y39" s="228"/>
      <c r="Z39" s="228"/>
    </row>
    <row r="40" spans="1:26" ht="29.45" customHeight="1" x14ac:dyDescent="0.25">
      <c r="A40" s="538"/>
      <c r="B40" s="539"/>
      <c r="C40" s="526"/>
      <c r="D40" s="524"/>
      <c r="E40" s="277">
        <v>3</v>
      </c>
      <c r="F40" s="256"/>
      <c r="G40" s="253"/>
      <c r="H40" s="253"/>
      <c r="I40" s="220" t="str">
        <f t="shared" si="0"/>
        <v xml:space="preserve">  </v>
      </c>
      <c r="J40" s="193"/>
      <c r="K40" s="231" t="str">
        <f>+IFERROR(VLOOKUP($J40,'10 FORMULAS'!$B$51:$C$53,2,0),"")</f>
        <v/>
      </c>
      <c r="L40" s="231" t="e">
        <f>+IF(J40="Preventivo","Probabilidad",IF(J40="Detectivo","Probabilidad",IF(#REF!="Correctivo","Impacto","")))</f>
        <v>#REF!</v>
      </c>
      <c r="M40" s="278"/>
      <c r="N40" s="231" t="str">
        <f>+IFERROR(VLOOKUP($M40,'10 FORMULAS'!$B$54:$C$55,2,0),"")</f>
        <v/>
      </c>
      <c r="O40" s="279"/>
      <c r="P40" s="279"/>
      <c r="Q40" s="279"/>
      <c r="R40" s="279"/>
      <c r="S40" s="231" t="str">
        <f t="shared" ref="S40:S71" si="4">+IFERROR($K40+$N40,"")</f>
        <v/>
      </c>
      <c r="T40" s="231" t="str">
        <f t="shared" si="2"/>
        <v/>
      </c>
      <c r="U40" s="231" t="str">
        <f t="shared" si="3"/>
        <v/>
      </c>
      <c r="V40" s="514"/>
      <c r="W40" s="38"/>
      <c r="X40" s="227"/>
      <c r="Y40" s="228"/>
      <c r="Z40" s="228"/>
    </row>
    <row r="41" spans="1:26" ht="29.45" customHeight="1" x14ac:dyDescent="0.25">
      <c r="A41" s="533"/>
      <c r="B41" s="536"/>
      <c r="C41" s="518"/>
      <c r="D41" s="521"/>
      <c r="E41" s="277">
        <v>4</v>
      </c>
      <c r="F41" s="257"/>
      <c r="G41" s="193"/>
      <c r="H41" s="193"/>
      <c r="I41" s="220" t="str">
        <f t="shared" si="0"/>
        <v xml:space="preserve">  </v>
      </c>
      <c r="J41" s="193"/>
      <c r="K41" s="231" t="str">
        <f>+IFERROR(VLOOKUP($J41,'10 FORMULAS'!$B$51:$C$53,2,0),"")</f>
        <v/>
      </c>
      <c r="L41" s="231" t="e">
        <f>+IF(J41="Preventivo","Probabilidad",IF(J41="Detectivo","Probabilidad",IF(#REF!="Correctivo","Impacto","")))</f>
        <v>#REF!</v>
      </c>
      <c r="M41" s="278"/>
      <c r="N41" s="231" t="str">
        <f>+IFERROR(VLOOKUP($M41,'10 FORMULAS'!$B$54:$C$55,2,0),"")</f>
        <v/>
      </c>
      <c r="O41" s="279"/>
      <c r="P41" s="279"/>
      <c r="Q41" s="279"/>
      <c r="R41" s="279"/>
      <c r="S41" s="231" t="str">
        <f t="shared" si="4"/>
        <v/>
      </c>
      <c r="T41" s="231" t="str">
        <f t="shared" si="2"/>
        <v/>
      </c>
      <c r="U41" s="231" t="str">
        <f t="shared" si="3"/>
        <v/>
      </c>
      <c r="V41" s="515"/>
      <c r="W41" s="38"/>
      <c r="X41" s="227"/>
      <c r="Y41" s="228"/>
      <c r="Z41" s="228"/>
    </row>
    <row r="42" spans="1:26" ht="29.45" customHeight="1" x14ac:dyDescent="0.25">
      <c r="A42" s="533"/>
      <c r="B42" s="536"/>
      <c r="C42" s="518"/>
      <c r="D42" s="521"/>
      <c r="E42" s="277">
        <v>5</v>
      </c>
      <c r="F42" s="257"/>
      <c r="G42" s="193"/>
      <c r="H42" s="193"/>
      <c r="I42" s="220" t="str">
        <f t="shared" si="0"/>
        <v xml:space="preserve">  </v>
      </c>
      <c r="J42" s="193"/>
      <c r="K42" s="231" t="str">
        <f>+IFERROR(VLOOKUP($J42,'10 FORMULAS'!$B$51:$C$53,2,0),"")</f>
        <v/>
      </c>
      <c r="L42" s="231" t="e">
        <f>+IF(J42="Preventivo","Probabilidad",IF(J42="Detectivo","Probabilidad",IF(#REF!="Correctivo","Impacto","")))</f>
        <v>#REF!</v>
      </c>
      <c r="M42" s="278"/>
      <c r="N42" s="231" t="str">
        <f>+IFERROR(VLOOKUP($M42,'10 FORMULAS'!$B$54:$C$55,2,0),"")</f>
        <v/>
      </c>
      <c r="O42" s="279"/>
      <c r="P42" s="279"/>
      <c r="Q42" s="279"/>
      <c r="R42" s="279"/>
      <c r="S42" s="231" t="str">
        <f t="shared" si="4"/>
        <v/>
      </c>
      <c r="T42" s="231" t="str">
        <f t="shared" si="2"/>
        <v/>
      </c>
      <c r="U42" s="231" t="str">
        <f t="shared" si="3"/>
        <v/>
      </c>
      <c r="V42" s="515"/>
      <c r="W42" s="38"/>
      <c r="X42" s="227"/>
      <c r="Y42" s="228"/>
      <c r="Z42" s="228"/>
    </row>
    <row r="43" spans="1:26" ht="29.45" customHeight="1" thickBot="1" x14ac:dyDescent="0.3">
      <c r="A43" s="534"/>
      <c r="B43" s="537"/>
      <c r="C43" s="519"/>
      <c r="D43" s="522"/>
      <c r="E43" s="280">
        <v>6</v>
      </c>
      <c r="F43" s="260"/>
      <c r="G43" s="194"/>
      <c r="H43" s="194"/>
      <c r="I43" s="220" t="str">
        <f t="shared" si="0"/>
        <v xml:space="preserve">  </v>
      </c>
      <c r="J43" s="193"/>
      <c r="K43" s="231" t="str">
        <f>+IFERROR(VLOOKUP($J43,'10 FORMULAS'!$B$51:$C$53,2,0),"")</f>
        <v/>
      </c>
      <c r="L43" s="231" t="e">
        <f>+IF(J43="Preventivo","Probabilidad",IF(J43="Detectivo","Probabilidad",IF(#REF!="Correctivo","Impacto","")))</f>
        <v>#REF!</v>
      </c>
      <c r="M43" s="278"/>
      <c r="N43" s="231" t="str">
        <f>+IFERROR(VLOOKUP($M43,'10 FORMULAS'!$B$54:$C$55,2,0),"")</f>
        <v/>
      </c>
      <c r="O43" s="279"/>
      <c r="P43" s="279"/>
      <c r="Q43" s="279"/>
      <c r="R43" s="279"/>
      <c r="S43" s="231" t="str">
        <f t="shared" si="4"/>
        <v/>
      </c>
      <c r="T43" s="231" t="str">
        <f t="shared" si="2"/>
        <v/>
      </c>
      <c r="U43" s="231" t="str">
        <f t="shared" si="3"/>
        <v/>
      </c>
      <c r="V43" s="516"/>
      <c r="W43" s="38"/>
    </row>
    <row r="44" spans="1:26" ht="29.45" customHeight="1" x14ac:dyDescent="0.25">
      <c r="A44" s="532" t="str">
        <f>'2 CONTEXTO E IDENTIFICACIÓN'!A15</f>
        <v>R7</v>
      </c>
      <c r="B44" s="535" t="str">
        <f>+'2 CONTEXTO E IDENTIFICACIÓN'!J15</f>
        <v xml:space="preserve"> por a causa de </v>
      </c>
      <c r="C44" s="517" t="str">
        <f>+'3 PROBABIL E IMPACTO INHERENTE'!E15</f>
        <v/>
      </c>
      <c r="D44" s="520" t="str">
        <f>+'3 PROBABIL E IMPACTO INHERENTE'!M15</f>
        <v/>
      </c>
      <c r="E44" s="281">
        <v>1</v>
      </c>
      <c r="F44" s="258"/>
      <c r="G44" s="52"/>
      <c r="H44" s="52"/>
      <c r="I44" s="220" t="str">
        <f t="shared" si="0"/>
        <v xml:space="preserve">  </v>
      </c>
      <c r="J44" s="193"/>
      <c r="K44" s="231" t="str">
        <f>+IFERROR(VLOOKUP($J44,'10 FORMULAS'!$B$51:$C$53,2,0),"")</f>
        <v/>
      </c>
      <c r="L44" s="231" t="e">
        <f>+IF(J44="Preventivo","Probabilidad",IF(J44="Detectivo","Probabilidad",IF(#REF!="Correctivo","Impacto","")))</f>
        <v>#REF!</v>
      </c>
      <c r="M44" s="278"/>
      <c r="N44" s="231" t="str">
        <f>+IFERROR(VLOOKUP($M44,'10 FORMULAS'!$B$54:$C$55,2,0),"")</f>
        <v/>
      </c>
      <c r="O44" s="279"/>
      <c r="P44" s="279"/>
      <c r="Q44" s="279"/>
      <c r="R44" s="279"/>
      <c r="S44" s="231" t="str">
        <f t="shared" si="4"/>
        <v/>
      </c>
      <c r="T44" s="231" t="str">
        <f t="shared" si="2"/>
        <v/>
      </c>
      <c r="U44" s="231" t="str">
        <f t="shared" si="3"/>
        <v/>
      </c>
      <c r="V44" s="513"/>
      <c r="W44" s="38"/>
      <c r="X44" s="227"/>
      <c r="Y44" s="228"/>
      <c r="Z44" s="228"/>
    </row>
    <row r="45" spans="1:26" ht="29.45" customHeight="1" x14ac:dyDescent="0.25">
      <c r="A45" s="533"/>
      <c r="B45" s="536"/>
      <c r="C45" s="518"/>
      <c r="D45" s="521"/>
      <c r="E45" s="277">
        <v>2</v>
      </c>
      <c r="F45" s="257"/>
      <c r="G45" s="193"/>
      <c r="H45" s="193"/>
      <c r="I45" s="220" t="str">
        <f t="shared" si="0"/>
        <v xml:space="preserve">  </v>
      </c>
      <c r="J45" s="193"/>
      <c r="K45" s="231" t="str">
        <f>+IFERROR(VLOOKUP($J45,'10 FORMULAS'!$B$51:$C$53,2,0),"")</f>
        <v/>
      </c>
      <c r="L45" s="231" t="e">
        <f>+IF(J45="Preventivo","Probabilidad",IF(J45="Detectivo","Probabilidad",IF(#REF!="Correctivo","Impacto","")))</f>
        <v>#REF!</v>
      </c>
      <c r="M45" s="278"/>
      <c r="N45" s="231" t="str">
        <f>+IFERROR(VLOOKUP($M45,'10 FORMULAS'!$B$54:$C$55,2,0),"")</f>
        <v/>
      </c>
      <c r="O45" s="279"/>
      <c r="P45" s="279"/>
      <c r="Q45" s="279"/>
      <c r="R45" s="279"/>
      <c r="S45" s="231" t="str">
        <f t="shared" si="4"/>
        <v/>
      </c>
      <c r="T45" s="231" t="str">
        <f t="shared" si="2"/>
        <v/>
      </c>
      <c r="U45" s="231" t="str">
        <f t="shared" si="3"/>
        <v/>
      </c>
      <c r="V45" s="515"/>
      <c r="W45" s="38"/>
      <c r="X45" s="227"/>
      <c r="Y45" s="228"/>
      <c r="Z45" s="228"/>
    </row>
    <row r="46" spans="1:26" ht="29.45" customHeight="1" x14ac:dyDescent="0.25">
      <c r="A46" s="533"/>
      <c r="B46" s="536"/>
      <c r="C46" s="518"/>
      <c r="D46" s="521"/>
      <c r="E46" s="277">
        <v>3</v>
      </c>
      <c r="F46" s="257"/>
      <c r="G46" s="193"/>
      <c r="H46" s="193"/>
      <c r="I46" s="220" t="str">
        <f t="shared" si="0"/>
        <v xml:space="preserve">  </v>
      </c>
      <c r="J46" s="193"/>
      <c r="K46" s="231" t="str">
        <f>+IFERROR(VLOOKUP($J46,'10 FORMULAS'!$B$51:$C$53,2,0),"")</f>
        <v/>
      </c>
      <c r="L46" s="231" t="e">
        <f>+IF(J46="Preventivo","Probabilidad",IF(J46="Detectivo","Probabilidad",IF(#REF!="Correctivo","Impacto","")))</f>
        <v>#REF!</v>
      </c>
      <c r="M46" s="278"/>
      <c r="N46" s="231" t="str">
        <f>+IFERROR(VLOOKUP($M46,'10 FORMULAS'!$B$54:$C$55,2,0),"")</f>
        <v/>
      </c>
      <c r="O46" s="279"/>
      <c r="P46" s="279"/>
      <c r="Q46" s="279"/>
      <c r="R46" s="279"/>
      <c r="S46" s="231" t="str">
        <f t="shared" si="4"/>
        <v/>
      </c>
      <c r="T46" s="231" t="str">
        <f t="shared" si="2"/>
        <v/>
      </c>
      <c r="U46" s="231" t="str">
        <f t="shared" si="3"/>
        <v/>
      </c>
      <c r="V46" s="515"/>
      <c r="W46" s="38"/>
      <c r="X46" s="227"/>
      <c r="Y46" s="228"/>
      <c r="Z46" s="228"/>
    </row>
    <row r="47" spans="1:26" ht="29.45" customHeight="1" x14ac:dyDescent="0.25">
      <c r="A47" s="533"/>
      <c r="B47" s="536"/>
      <c r="C47" s="518"/>
      <c r="D47" s="521"/>
      <c r="E47" s="277">
        <v>4</v>
      </c>
      <c r="F47" s="257"/>
      <c r="G47" s="193"/>
      <c r="H47" s="193"/>
      <c r="I47" s="220" t="str">
        <f t="shared" si="0"/>
        <v xml:space="preserve">  </v>
      </c>
      <c r="J47" s="193"/>
      <c r="K47" s="231" t="str">
        <f>+IFERROR(VLOOKUP($J47,'10 FORMULAS'!$B$51:$C$53,2,0),"")</f>
        <v/>
      </c>
      <c r="L47" s="231" t="e">
        <f>+IF(J47="Preventivo","Probabilidad",IF(J47="Detectivo","Probabilidad",IF(#REF!="Correctivo","Impacto","")))</f>
        <v>#REF!</v>
      </c>
      <c r="M47" s="278"/>
      <c r="N47" s="231" t="str">
        <f>+IFERROR(VLOOKUP($M47,'10 FORMULAS'!$B$54:$C$55,2,0),"")</f>
        <v/>
      </c>
      <c r="O47" s="279"/>
      <c r="P47" s="279"/>
      <c r="Q47" s="279"/>
      <c r="R47" s="279"/>
      <c r="S47" s="231" t="str">
        <f t="shared" si="4"/>
        <v/>
      </c>
      <c r="T47" s="231" t="str">
        <f t="shared" si="2"/>
        <v/>
      </c>
      <c r="U47" s="231" t="str">
        <f t="shared" si="3"/>
        <v/>
      </c>
      <c r="V47" s="515"/>
      <c r="W47" s="38"/>
      <c r="X47" s="227"/>
      <c r="Y47" s="228"/>
      <c r="Z47" s="228"/>
    </row>
    <row r="48" spans="1:26" ht="29.45" customHeight="1" x14ac:dyDescent="0.25">
      <c r="A48" s="533"/>
      <c r="B48" s="536"/>
      <c r="C48" s="518"/>
      <c r="D48" s="521"/>
      <c r="E48" s="277">
        <v>5</v>
      </c>
      <c r="F48" s="257"/>
      <c r="G48" s="193"/>
      <c r="H48" s="193"/>
      <c r="I48" s="220" t="str">
        <f t="shared" si="0"/>
        <v xml:space="preserve">  </v>
      </c>
      <c r="J48" s="193"/>
      <c r="K48" s="231" t="str">
        <f>+IFERROR(VLOOKUP($J48,'10 FORMULAS'!$B$51:$C$53,2,0),"")</f>
        <v/>
      </c>
      <c r="L48" s="231" t="e">
        <f>+IF(J48="Preventivo","Probabilidad",IF(J48="Detectivo","Probabilidad",IF(#REF!="Correctivo","Impacto","")))</f>
        <v>#REF!</v>
      </c>
      <c r="M48" s="278"/>
      <c r="N48" s="231" t="str">
        <f>+IFERROR(VLOOKUP($M48,'10 FORMULAS'!$B$54:$C$55,2,0),"")</f>
        <v/>
      </c>
      <c r="O48" s="279"/>
      <c r="P48" s="279"/>
      <c r="Q48" s="279"/>
      <c r="R48" s="279"/>
      <c r="S48" s="231" t="str">
        <f t="shared" si="4"/>
        <v/>
      </c>
      <c r="T48" s="231" t="str">
        <f t="shared" si="2"/>
        <v/>
      </c>
      <c r="U48" s="231" t="str">
        <f t="shared" si="3"/>
        <v/>
      </c>
      <c r="V48" s="515"/>
      <c r="W48" s="38"/>
      <c r="X48" s="227"/>
      <c r="Y48" s="228"/>
      <c r="Z48" s="228"/>
    </row>
    <row r="49" spans="1:26" ht="29.45" customHeight="1" thickBot="1" x14ac:dyDescent="0.3">
      <c r="A49" s="534"/>
      <c r="B49" s="537"/>
      <c r="C49" s="519"/>
      <c r="D49" s="522"/>
      <c r="E49" s="280">
        <v>6</v>
      </c>
      <c r="F49" s="260"/>
      <c r="G49" s="194"/>
      <c r="H49" s="194"/>
      <c r="I49" s="220" t="str">
        <f t="shared" si="0"/>
        <v xml:space="preserve">  </v>
      </c>
      <c r="J49" s="193"/>
      <c r="K49" s="231" t="str">
        <f>+IFERROR(VLOOKUP($J49,'10 FORMULAS'!$B$51:$C$53,2,0),"")</f>
        <v/>
      </c>
      <c r="L49" s="231" t="e">
        <f>+IF(J49="Preventivo","Probabilidad",IF(J49="Detectivo","Probabilidad",IF(#REF!="Correctivo","Impacto","")))</f>
        <v>#REF!</v>
      </c>
      <c r="M49" s="278"/>
      <c r="N49" s="231" t="str">
        <f>+IFERROR(VLOOKUP($M49,'10 FORMULAS'!$B$54:$C$55,2,0),"")</f>
        <v/>
      </c>
      <c r="O49" s="279"/>
      <c r="P49" s="279"/>
      <c r="Q49" s="279"/>
      <c r="R49" s="279"/>
      <c r="S49" s="231" t="str">
        <f t="shared" si="4"/>
        <v/>
      </c>
      <c r="T49" s="231" t="str">
        <f t="shared" si="2"/>
        <v/>
      </c>
      <c r="U49" s="231" t="str">
        <f t="shared" si="3"/>
        <v/>
      </c>
      <c r="V49" s="516"/>
      <c r="W49" s="38"/>
    </row>
    <row r="50" spans="1:26" ht="29.45" customHeight="1" x14ac:dyDescent="0.25">
      <c r="A50" s="532" t="str">
        <f>'2 CONTEXTO E IDENTIFICACIÓN'!A16</f>
        <v>R8</v>
      </c>
      <c r="B50" s="535" t="str">
        <f>+'2 CONTEXTO E IDENTIFICACIÓN'!J16</f>
        <v xml:space="preserve"> por a causa de </v>
      </c>
      <c r="C50" s="517" t="str">
        <f>+'3 PROBABIL E IMPACTO INHERENTE'!E16</f>
        <v/>
      </c>
      <c r="D50" s="520" t="str">
        <f>+'3 PROBABIL E IMPACTO INHERENTE'!M16</f>
        <v/>
      </c>
      <c r="E50" s="281">
        <v>1</v>
      </c>
      <c r="F50" s="258"/>
      <c r="G50" s="52"/>
      <c r="H50" s="52"/>
      <c r="I50" s="220" t="str">
        <f t="shared" si="0"/>
        <v xml:space="preserve">  </v>
      </c>
      <c r="J50" s="193"/>
      <c r="K50" s="231" t="str">
        <f>+IFERROR(VLOOKUP($J50,'10 FORMULAS'!$B$51:$C$53,2,0),"")</f>
        <v/>
      </c>
      <c r="L50" s="231" t="e">
        <f>+IF(J50="Preventivo","Probabilidad",IF(J50="Detectivo","Probabilidad",IF(#REF!="Correctivo","Impacto","")))</f>
        <v>#REF!</v>
      </c>
      <c r="M50" s="278"/>
      <c r="N50" s="231" t="str">
        <f>+IFERROR(VLOOKUP($M50,'10 FORMULAS'!$B$54:$C$55,2,0),"")</f>
        <v/>
      </c>
      <c r="O50" s="279"/>
      <c r="P50" s="279"/>
      <c r="Q50" s="279"/>
      <c r="R50" s="279"/>
      <c r="S50" s="231" t="str">
        <f t="shared" si="4"/>
        <v/>
      </c>
      <c r="T50" s="231" t="str">
        <f t="shared" si="2"/>
        <v/>
      </c>
      <c r="U50" s="231" t="str">
        <f t="shared" si="3"/>
        <v/>
      </c>
      <c r="V50" s="513"/>
      <c r="W50" s="38"/>
      <c r="X50" s="227"/>
      <c r="Y50" s="228"/>
      <c r="Z50" s="228"/>
    </row>
    <row r="51" spans="1:26" ht="29.45" customHeight="1" x14ac:dyDescent="0.25">
      <c r="A51" s="533"/>
      <c r="B51" s="536"/>
      <c r="C51" s="518"/>
      <c r="D51" s="521"/>
      <c r="E51" s="277">
        <v>2</v>
      </c>
      <c r="F51" s="257"/>
      <c r="G51" s="193"/>
      <c r="H51" s="193"/>
      <c r="I51" s="220" t="str">
        <f t="shared" si="0"/>
        <v xml:space="preserve">  </v>
      </c>
      <c r="J51" s="193"/>
      <c r="K51" s="231" t="str">
        <f>+IFERROR(VLOOKUP($J51,'10 FORMULAS'!$B$51:$C$53,2,0),"")</f>
        <v/>
      </c>
      <c r="L51" s="231" t="e">
        <f>+IF(J51="Preventivo","Probabilidad",IF(J51="Detectivo","Probabilidad",IF(#REF!="Correctivo","Impacto","")))</f>
        <v>#REF!</v>
      </c>
      <c r="M51" s="278"/>
      <c r="N51" s="231" t="str">
        <f>+IFERROR(VLOOKUP($M51,'10 FORMULAS'!$B$54:$C$55,2,0),"")</f>
        <v/>
      </c>
      <c r="O51" s="279"/>
      <c r="P51" s="279"/>
      <c r="Q51" s="279"/>
      <c r="R51" s="279"/>
      <c r="S51" s="231" t="str">
        <f t="shared" si="4"/>
        <v/>
      </c>
      <c r="T51" s="231" t="str">
        <f t="shared" si="2"/>
        <v/>
      </c>
      <c r="U51" s="231" t="str">
        <f t="shared" si="3"/>
        <v/>
      </c>
      <c r="V51" s="515"/>
      <c r="W51" s="38"/>
      <c r="X51" s="227"/>
      <c r="Y51" s="228"/>
      <c r="Z51" s="228"/>
    </row>
    <row r="52" spans="1:26" ht="29.45" customHeight="1" x14ac:dyDescent="0.25">
      <c r="A52" s="533"/>
      <c r="B52" s="536"/>
      <c r="C52" s="518"/>
      <c r="D52" s="521"/>
      <c r="E52" s="277">
        <v>3</v>
      </c>
      <c r="F52" s="257"/>
      <c r="G52" s="193"/>
      <c r="H52" s="193"/>
      <c r="I52" s="220" t="str">
        <f t="shared" si="0"/>
        <v xml:space="preserve">  </v>
      </c>
      <c r="J52" s="193"/>
      <c r="K52" s="231" t="str">
        <f>+IFERROR(VLOOKUP($J52,'10 FORMULAS'!$B$51:$C$53,2,0),"")</f>
        <v/>
      </c>
      <c r="L52" s="231" t="e">
        <f>+IF(J52="Preventivo","Probabilidad",IF(J52="Detectivo","Probabilidad",IF(#REF!="Correctivo","Impacto","")))</f>
        <v>#REF!</v>
      </c>
      <c r="M52" s="278"/>
      <c r="N52" s="231" t="str">
        <f>+IFERROR(VLOOKUP($M52,'10 FORMULAS'!$B$54:$C$55,2,0),"")</f>
        <v/>
      </c>
      <c r="O52" s="279"/>
      <c r="P52" s="279"/>
      <c r="Q52" s="279"/>
      <c r="R52" s="279"/>
      <c r="S52" s="231" t="str">
        <f t="shared" si="4"/>
        <v/>
      </c>
      <c r="T52" s="231" t="str">
        <f t="shared" ref="T52:T83" si="5">+IFERROR(C52*S52,"")</f>
        <v/>
      </c>
      <c r="U52" s="231" t="str">
        <f t="shared" ref="U52:U83" si="6">+IFERROR(S52-T52,"")</f>
        <v/>
      </c>
      <c r="V52" s="515"/>
      <c r="W52" s="38"/>
      <c r="X52" s="227"/>
      <c r="Y52" s="228"/>
      <c r="Z52" s="228"/>
    </row>
    <row r="53" spans="1:26" ht="29.45" customHeight="1" x14ac:dyDescent="0.25">
      <c r="A53" s="533"/>
      <c r="B53" s="536"/>
      <c r="C53" s="518"/>
      <c r="D53" s="521"/>
      <c r="E53" s="277">
        <v>4</v>
      </c>
      <c r="F53" s="257"/>
      <c r="G53" s="193"/>
      <c r="H53" s="193"/>
      <c r="I53" s="220" t="str">
        <f t="shared" si="0"/>
        <v xml:space="preserve">  </v>
      </c>
      <c r="J53" s="193"/>
      <c r="K53" s="231" t="str">
        <f>+IFERROR(VLOOKUP($J53,'10 FORMULAS'!$B$51:$C$53,2,0),"")</f>
        <v/>
      </c>
      <c r="L53" s="231" t="e">
        <f>+IF(J53="Preventivo","Probabilidad",IF(J53="Detectivo","Probabilidad",IF(#REF!="Correctivo","Impacto","")))</f>
        <v>#REF!</v>
      </c>
      <c r="M53" s="278"/>
      <c r="N53" s="231" t="str">
        <f>+IFERROR(VLOOKUP($M53,'10 FORMULAS'!$B$54:$C$55,2,0),"")</f>
        <v/>
      </c>
      <c r="O53" s="279"/>
      <c r="P53" s="279"/>
      <c r="Q53" s="279"/>
      <c r="R53" s="279"/>
      <c r="S53" s="231" t="str">
        <f t="shared" si="4"/>
        <v/>
      </c>
      <c r="T53" s="231" t="str">
        <f t="shared" si="5"/>
        <v/>
      </c>
      <c r="U53" s="231" t="str">
        <f t="shared" si="6"/>
        <v/>
      </c>
      <c r="V53" s="515"/>
      <c r="W53" s="38"/>
      <c r="X53" s="227"/>
      <c r="Y53" s="228"/>
      <c r="Z53" s="228"/>
    </row>
    <row r="54" spans="1:26" ht="29.45" customHeight="1" x14ac:dyDescent="0.25">
      <c r="A54" s="533"/>
      <c r="B54" s="536"/>
      <c r="C54" s="518"/>
      <c r="D54" s="521"/>
      <c r="E54" s="277">
        <v>5</v>
      </c>
      <c r="F54" s="257"/>
      <c r="G54" s="193"/>
      <c r="H54" s="193"/>
      <c r="I54" s="220" t="str">
        <f t="shared" si="0"/>
        <v xml:space="preserve">  </v>
      </c>
      <c r="J54" s="193"/>
      <c r="K54" s="231" t="str">
        <f>+IFERROR(VLOOKUP($J54,'10 FORMULAS'!$B$51:$C$53,2,0),"")</f>
        <v/>
      </c>
      <c r="L54" s="231" t="e">
        <f>+IF(J54="Preventivo","Probabilidad",IF(J54="Detectivo","Probabilidad",IF(#REF!="Correctivo","Impacto","")))</f>
        <v>#REF!</v>
      </c>
      <c r="M54" s="278"/>
      <c r="N54" s="231" t="str">
        <f>+IFERROR(VLOOKUP($M54,'10 FORMULAS'!$B$54:$C$55,2,0),"")</f>
        <v/>
      </c>
      <c r="O54" s="279"/>
      <c r="P54" s="279"/>
      <c r="Q54" s="279"/>
      <c r="R54" s="279"/>
      <c r="S54" s="231" t="str">
        <f t="shared" si="4"/>
        <v/>
      </c>
      <c r="T54" s="231" t="str">
        <f t="shared" si="5"/>
        <v/>
      </c>
      <c r="U54" s="231" t="str">
        <f t="shared" si="6"/>
        <v/>
      </c>
      <c r="V54" s="515"/>
      <c r="W54" s="38"/>
      <c r="X54" s="227"/>
      <c r="Y54" s="228"/>
      <c r="Z54" s="228"/>
    </row>
    <row r="55" spans="1:26" ht="29.45" customHeight="1" thickBot="1" x14ac:dyDescent="0.3">
      <c r="A55" s="534"/>
      <c r="B55" s="537"/>
      <c r="C55" s="519"/>
      <c r="D55" s="522"/>
      <c r="E55" s="280">
        <v>6</v>
      </c>
      <c r="F55" s="260"/>
      <c r="G55" s="194"/>
      <c r="H55" s="194"/>
      <c r="I55" s="220" t="str">
        <f t="shared" si="0"/>
        <v xml:space="preserve">  </v>
      </c>
      <c r="J55" s="193"/>
      <c r="K55" s="231" t="str">
        <f>+IFERROR(VLOOKUP($J55,'10 FORMULAS'!$B$51:$C$53,2,0),"")</f>
        <v/>
      </c>
      <c r="L55" s="231" t="e">
        <f>+IF(J55="Preventivo","Probabilidad",IF(J55="Detectivo","Probabilidad",IF(#REF!="Correctivo","Impacto","")))</f>
        <v>#REF!</v>
      </c>
      <c r="M55" s="278"/>
      <c r="N55" s="231" t="str">
        <f>+IFERROR(VLOOKUP($M55,'10 FORMULAS'!$B$54:$C$55,2,0),"")</f>
        <v/>
      </c>
      <c r="O55" s="279"/>
      <c r="P55" s="279"/>
      <c r="Q55" s="279"/>
      <c r="R55" s="279"/>
      <c r="S55" s="231" t="str">
        <f t="shared" si="4"/>
        <v/>
      </c>
      <c r="T55" s="231" t="str">
        <f t="shared" si="5"/>
        <v/>
      </c>
      <c r="U55" s="231" t="str">
        <f t="shared" si="6"/>
        <v/>
      </c>
      <c r="V55" s="516"/>
      <c r="W55" s="38"/>
    </row>
    <row r="56" spans="1:26" ht="29.45" customHeight="1" x14ac:dyDescent="0.25">
      <c r="A56" s="532" t="str">
        <f>'2 CONTEXTO E IDENTIFICACIÓN'!A17</f>
        <v>R9</v>
      </c>
      <c r="B56" s="535" t="str">
        <f>+'2 CONTEXTO E IDENTIFICACIÓN'!J17</f>
        <v xml:space="preserve"> por a causa de </v>
      </c>
      <c r="C56" s="517" t="str">
        <f>+'3 PROBABIL E IMPACTO INHERENTE'!E17</f>
        <v/>
      </c>
      <c r="D56" s="520" t="str">
        <f>+'3 PROBABIL E IMPACTO INHERENTE'!M17</f>
        <v/>
      </c>
      <c r="E56" s="281">
        <v>1</v>
      </c>
      <c r="F56" s="258"/>
      <c r="G56" s="52"/>
      <c r="H56" s="52"/>
      <c r="I56" s="220" t="str">
        <f t="shared" si="0"/>
        <v xml:space="preserve">  </v>
      </c>
      <c r="J56" s="193"/>
      <c r="K56" s="231" t="str">
        <f>+IFERROR(VLOOKUP($J56,'10 FORMULAS'!$B$51:$C$53,2,0),"")</f>
        <v/>
      </c>
      <c r="L56" s="231" t="e">
        <f>+IF(J56="Preventivo","Probabilidad",IF(J56="Detectivo","Probabilidad",IF(#REF!="Correctivo","Impacto","")))</f>
        <v>#REF!</v>
      </c>
      <c r="M56" s="278"/>
      <c r="N56" s="231" t="str">
        <f>+IFERROR(VLOOKUP($M56,'10 FORMULAS'!$B$54:$C$55,2,0),"")</f>
        <v/>
      </c>
      <c r="O56" s="279"/>
      <c r="P56" s="279"/>
      <c r="Q56" s="279"/>
      <c r="R56" s="279"/>
      <c r="S56" s="231" t="str">
        <f t="shared" si="4"/>
        <v/>
      </c>
      <c r="T56" s="231" t="str">
        <f t="shared" si="5"/>
        <v/>
      </c>
      <c r="U56" s="231" t="str">
        <f t="shared" si="6"/>
        <v/>
      </c>
      <c r="V56" s="513"/>
      <c r="W56" s="38"/>
      <c r="X56" s="227"/>
      <c r="Y56" s="228"/>
      <c r="Z56" s="228"/>
    </row>
    <row r="57" spans="1:26" ht="29.45" customHeight="1" x14ac:dyDescent="0.25">
      <c r="A57" s="533"/>
      <c r="B57" s="536"/>
      <c r="C57" s="518"/>
      <c r="D57" s="521"/>
      <c r="E57" s="277">
        <v>2</v>
      </c>
      <c r="F57" s="257"/>
      <c r="G57" s="193"/>
      <c r="H57" s="193"/>
      <c r="I57" s="220" t="str">
        <f t="shared" si="0"/>
        <v xml:space="preserve">  </v>
      </c>
      <c r="J57" s="193"/>
      <c r="K57" s="231" t="str">
        <f>+IFERROR(VLOOKUP($J57,'10 FORMULAS'!$B$51:$C$53,2,0),"")</f>
        <v/>
      </c>
      <c r="L57" s="231" t="e">
        <f>+IF(J57="Preventivo","Probabilidad",IF(J57="Detectivo","Probabilidad",IF(#REF!="Correctivo","Impacto","")))</f>
        <v>#REF!</v>
      </c>
      <c r="M57" s="278"/>
      <c r="N57" s="231" t="str">
        <f>+IFERROR(VLOOKUP($M57,'10 FORMULAS'!$B$54:$C$55,2,0),"")</f>
        <v/>
      </c>
      <c r="O57" s="279"/>
      <c r="P57" s="279"/>
      <c r="Q57" s="279"/>
      <c r="R57" s="279"/>
      <c r="S57" s="231" t="str">
        <f t="shared" si="4"/>
        <v/>
      </c>
      <c r="T57" s="231" t="str">
        <f t="shared" si="5"/>
        <v/>
      </c>
      <c r="U57" s="231" t="str">
        <f t="shared" si="6"/>
        <v/>
      </c>
      <c r="V57" s="515"/>
      <c r="W57" s="38"/>
      <c r="X57" s="227"/>
      <c r="Y57" s="228"/>
      <c r="Z57" s="228"/>
    </row>
    <row r="58" spans="1:26" ht="29.45" customHeight="1" x14ac:dyDescent="0.25">
      <c r="A58" s="533"/>
      <c r="B58" s="536"/>
      <c r="C58" s="518"/>
      <c r="D58" s="521"/>
      <c r="E58" s="277">
        <v>3</v>
      </c>
      <c r="F58" s="257"/>
      <c r="G58" s="193"/>
      <c r="H58" s="193"/>
      <c r="I58" s="220" t="str">
        <f t="shared" si="0"/>
        <v xml:space="preserve">  </v>
      </c>
      <c r="J58" s="193"/>
      <c r="K58" s="231" t="str">
        <f>+IFERROR(VLOOKUP($J58,'10 FORMULAS'!$B$51:$C$53,2,0),"")</f>
        <v/>
      </c>
      <c r="L58" s="231" t="e">
        <f>+IF(J58="Preventivo","Probabilidad",IF(J58="Detectivo","Probabilidad",IF(#REF!="Correctivo","Impacto","")))</f>
        <v>#REF!</v>
      </c>
      <c r="M58" s="278"/>
      <c r="N58" s="231" t="str">
        <f>+IFERROR(VLOOKUP($M58,'10 FORMULAS'!$B$54:$C$55,2,0),"")</f>
        <v/>
      </c>
      <c r="O58" s="279"/>
      <c r="P58" s="279"/>
      <c r="Q58" s="279"/>
      <c r="R58" s="279"/>
      <c r="S58" s="231" t="str">
        <f t="shared" si="4"/>
        <v/>
      </c>
      <c r="T58" s="231" t="str">
        <f t="shared" si="5"/>
        <v/>
      </c>
      <c r="U58" s="231" t="str">
        <f t="shared" si="6"/>
        <v/>
      </c>
      <c r="V58" s="515"/>
      <c r="W58" s="38"/>
      <c r="X58" s="227"/>
      <c r="Y58" s="228"/>
      <c r="Z58" s="228"/>
    </row>
    <row r="59" spans="1:26" ht="29.45" customHeight="1" x14ac:dyDescent="0.25">
      <c r="A59" s="533"/>
      <c r="B59" s="536"/>
      <c r="C59" s="518"/>
      <c r="D59" s="521"/>
      <c r="E59" s="277">
        <v>4</v>
      </c>
      <c r="F59" s="257"/>
      <c r="G59" s="193"/>
      <c r="H59" s="193"/>
      <c r="I59" s="220" t="str">
        <f t="shared" si="0"/>
        <v xml:space="preserve">  </v>
      </c>
      <c r="J59" s="193"/>
      <c r="K59" s="231" t="str">
        <f>+IFERROR(VLOOKUP($J59,'10 FORMULAS'!$B$51:$C$53,2,0),"")</f>
        <v/>
      </c>
      <c r="L59" s="231" t="e">
        <f>+IF(J59="Preventivo","Probabilidad",IF(J59="Detectivo","Probabilidad",IF(#REF!="Correctivo","Impacto","")))</f>
        <v>#REF!</v>
      </c>
      <c r="M59" s="278"/>
      <c r="N59" s="231" t="str">
        <f>+IFERROR(VLOOKUP($M59,'10 FORMULAS'!$B$54:$C$55,2,0),"")</f>
        <v/>
      </c>
      <c r="O59" s="279"/>
      <c r="P59" s="279"/>
      <c r="Q59" s="279"/>
      <c r="R59" s="279"/>
      <c r="S59" s="231" t="str">
        <f t="shared" si="4"/>
        <v/>
      </c>
      <c r="T59" s="231" t="str">
        <f t="shared" si="5"/>
        <v/>
      </c>
      <c r="U59" s="231" t="str">
        <f t="shared" si="6"/>
        <v/>
      </c>
      <c r="V59" s="515"/>
      <c r="W59" s="38"/>
      <c r="X59" s="227"/>
      <c r="Y59" s="228"/>
      <c r="Z59" s="228"/>
    </row>
    <row r="60" spans="1:26" ht="29.45" customHeight="1" x14ac:dyDescent="0.25">
      <c r="A60" s="533"/>
      <c r="B60" s="536"/>
      <c r="C60" s="518"/>
      <c r="D60" s="521"/>
      <c r="E60" s="277">
        <v>5</v>
      </c>
      <c r="F60" s="257"/>
      <c r="G60" s="193"/>
      <c r="H60" s="193"/>
      <c r="I60" s="220" t="str">
        <f t="shared" si="0"/>
        <v xml:space="preserve">  </v>
      </c>
      <c r="J60" s="193"/>
      <c r="K60" s="231" t="str">
        <f>+IFERROR(VLOOKUP($J60,'10 FORMULAS'!$B$51:$C$53,2,0),"")</f>
        <v/>
      </c>
      <c r="L60" s="231" t="e">
        <f>+IF(J60="Preventivo","Probabilidad",IF(J60="Detectivo","Probabilidad",IF(#REF!="Correctivo","Impacto","")))</f>
        <v>#REF!</v>
      </c>
      <c r="M60" s="278"/>
      <c r="N60" s="231" t="str">
        <f>+IFERROR(VLOOKUP($M60,'10 FORMULAS'!$B$54:$C$55,2,0),"")</f>
        <v/>
      </c>
      <c r="O60" s="279"/>
      <c r="P60" s="279"/>
      <c r="Q60" s="279"/>
      <c r="R60" s="279"/>
      <c r="S60" s="231" t="str">
        <f t="shared" si="4"/>
        <v/>
      </c>
      <c r="T60" s="231" t="str">
        <f t="shared" si="5"/>
        <v/>
      </c>
      <c r="U60" s="231" t="str">
        <f t="shared" si="6"/>
        <v/>
      </c>
      <c r="V60" s="515"/>
      <c r="W60" s="38"/>
      <c r="X60" s="227"/>
      <c r="Y60" s="228"/>
      <c r="Z60" s="228"/>
    </row>
    <row r="61" spans="1:26" ht="29.45" customHeight="1" thickBot="1" x14ac:dyDescent="0.3">
      <c r="A61" s="534"/>
      <c r="B61" s="537"/>
      <c r="C61" s="519"/>
      <c r="D61" s="522"/>
      <c r="E61" s="280">
        <v>6</v>
      </c>
      <c r="F61" s="260"/>
      <c r="G61" s="194"/>
      <c r="H61" s="194"/>
      <c r="I61" s="220" t="str">
        <f t="shared" si="0"/>
        <v xml:space="preserve">  </v>
      </c>
      <c r="J61" s="193"/>
      <c r="K61" s="231" t="str">
        <f>+IFERROR(VLOOKUP($J61,'10 FORMULAS'!$B$51:$C$53,2,0),"")</f>
        <v/>
      </c>
      <c r="L61" s="231" t="e">
        <f>+IF(J61="Preventivo","Probabilidad",IF(J61="Detectivo","Probabilidad",IF(#REF!="Correctivo","Impacto","")))</f>
        <v>#REF!</v>
      </c>
      <c r="M61" s="278"/>
      <c r="N61" s="231" t="str">
        <f>+IFERROR(VLOOKUP($M61,'10 FORMULAS'!$B$54:$C$55,2,0),"")</f>
        <v/>
      </c>
      <c r="O61" s="279"/>
      <c r="P61" s="279"/>
      <c r="Q61" s="279"/>
      <c r="R61" s="279"/>
      <c r="S61" s="231" t="str">
        <f t="shared" si="4"/>
        <v/>
      </c>
      <c r="T61" s="231" t="str">
        <f t="shared" si="5"/>
        <v/>
      </c>
      <c r="U61" s="231" t="str">
        <f t="shared" si="6"/>
        <v/>
      </c>
      <c r="V61" s="516"/>
      <c r="W61" s="38"/>
    </row>
    <row r="62" spans="1:26" ht="29.45" customHeight="1" x14ac:dyDescent="0.25">
      <c r="A62" s="532" t="str">
        <f>'2 CONTEXTO E IDENTIFICACIÓN'!A18</f>
        <v>R10</v>
      </c>
      <c r="B62" s="535" t="str">
        <f>+'2 CONTEXTO E IDENTIFICACIÓN'!J18</f>
        <v xml:space="preserve"> por a causa de </v>
      </c>
      <c r="C62" s="517" t="str">
        <f>+'3 PROBABIL E IMPACTO INHERENTE'!E18</f>
        <v/>
      </c>
      <c r="D62" s="520" t="str">
        <f>+'3 PROBABIL E IMPACTO INHERENTE'!M18</f>
        <v/>
      </c>
      <c r="E62" s="281">
        <v>1</v>
      </c>
      <c r="F62" s="258"/>
      <c r="G62" s="52"/>
      <c r="H62" s="52"/>
      <c r="I62" s="220" t="str">
        <f t="shared" si="0"/>
        <v xml:space="preserve">  </v>
      </c>
      <c r="J62" s="193"/>
      <c r="K62" s="231" t="str">
        <f>+IFERROR(VLOOKUP($J62,'10 FORMULAS'!$B$51:$C$53,2,0),"")</f>
        <v/>
      </c>
      <c r="L62" s="231" t="e">
        <f>+IF(J62="Preventivo","Probabilidad",IF(J62="Detectivo","Probabilidad",IF(#REF!="Correctivo","Impacto","")))</f>
        <v>#REF!</v>
      </c>
      <c r="M62" s="278"/>
      <c r="N62" s="231" t="str">
        <f>+IFERROR(VLOOKUP($M62,'10 FORMULAS'!$B$54:$C$55,2,0),"")</f>
        <v/>
      </c>
      <c r="O62" s="279"/>
      <c r="P62" s="279"/>
      <c r="Q62" s="279"/>
      <c r="R62" s="279"/>
      <c r="S62" s="231" t="str">
        <f t="shared" si="4"/>
        <v/>
      </c>
      <c r="T62" s="231" t="str">
        <f t="shared" si="5"/>
        <v/>
      </c>
      <c r="U62" s="231" t="str">
        <f t="shared" si="6"/>
        <v/>
      </c>
      <c r="V62" s="513"/>
      <c r="W62" s="38"/>
      <c r="X62" s="227"/>
      <c r="Y62" s="228"/>
      <c r="Z62" s="228"/>
    </row>
    <row r="63" spans="1:26" ht="29.45" customHeight="1" x14ac:dyDescent="0.25">
      <c r="A63" s="533"/>
      <c r="B63" s="536"/>
      <c r="C63" s="518"/>
      <c r="D63" s="521"/>
      <c r="E63" s="277">
        <v>2</v>
      </c>
      <c r="F63" s="257"/>
      <c r="G63" s="193"/>
      <c r="H63" s="193"/>
      <c r="I63" s="220" t="str">
        <f t="shared" si="0"/>
        <v xml:space="preserve">  </v>
      </c>
      <c r="J63" s="193"/>
      <c r="K63" s="231" t="str">
        <f>+IFERROR(VLOOKUP($J63,'10 FORMULAS'!$B$51:$C$53,2,0),"")</f>
        <v/>
      </c>
      <c r="L63" s="231" t="e">
        <f>+IF(J63="Preventivo","Probabilidad",IF(J63="Detectivo","Probabilidad",IF(#REF!="Correctivo","Impacto","")))</f>
        <v>#REF!</v>
      </c>
      <c r="M63" s="278"/>
      <c r="N63" s="231" t="str">
        <f>+IFERROR(VLOOKUP($M63,'10 FORMULAS'!$B$54:$C$55,2,0),"")</f>
        <v/>
      </c>
      <c r="O63" s="279"/>
      <c r="P63" s="279"/>
      <c r="Q63" s="279"/>
      <c r="R63" s="279"/>
      <c r="S63" s="231" t="str">
        <f t="shared" si="4"/>
        <v/>
      </c>
      <c r="T63" s="231" t="str">
        <f t="shared" si="5"/>
        <v/>
      </c>
      <c r="U63" s="231" t="str">
        <f t="shared" si="6"/>
        <v/>
      </c>
      <c r="V63" s="515"/>
      <c r="W63" s="38"/>
      <c r="X63" s="227"/>
      <c r="Y63" s="228"/>
      <c r="Z63" s="228"/>
    </row>
    <row r="64" spans="1:26" ht="29.45" customHeight="1" x14ac:dyDescent="0.25">
      <c r="A64" s="533"/>
      <c r="B64" s="536"/>
      <c r="C64" s="518"/>
      <c r="D64" s="521"/>
      <c r="E64" s="277">
        <v>3</v>
      </c>
      <c r="F64" s="257"/>
      <c r="G64" s="193"/>
      <c r="H64" s="193"/>
      <c r="I64" s="220" t="str">
        <f t="shared" si="0"/>
        <v xml:space="preserve">  </v>
      </c>
      <c r="J64" s="193"/>
      <c r="K64" s="231" t="str">
        <f>+IFERROR(VLOOKUP($J64,'10 FORMULAS'!$B$51:$C$53,2,0),"")</f>
        <v/>
      </c>
      <c r="L64" s="231" t="e">
        <f>+IF(J64="Preventivo","Probabilidad",IF(J64="Detectivo","Probabilidad",IF(#REF!="Correctivo","Impacto","")))</f>
        <v>#REF!</v>
      </c>
      <c r="M64" s="278"/>
      <c r="N64" s="231" t="str">
        <f>+IFERROR(VLOOKUP($M64,'10 FORMULAS'!$B$54:$C$55,2,0),"")</f>
        <v/>
      </c>
      <c r="O64" s="279"/>
      <c r="P64" s="279"/>
      <c r="Q64" s="279"/>
      <c r="R64" s="279"/>
      <c r="S64" s="231" t="str">
        <f t="shared" si="4"/>
        <v/>
      </c>
      <c r="T64" s="231" t="str">
        <f t="shared" si="5"/>
        <v/>
      </c>
      <c r="U64" s="231" t="str">
        <f t="shared" si="6"/>
        <v/>
      </c>
      <c r="V64" s="515"/>
      <c r="W64" s="38"/>
      <c r="X64" s="227"/>
      <c r="Y64" s="228"/>
      <c r="Z64" s="228"/>
    </row>
    <row r="65" spans="1:26" ht="29.45" customHeight="1" x14ac:dyDescent="0.25">
      <c r="A65" s="533"/>
      <c r="B65" s="536"/>
      <c r="C65" s="518"/>
      <c r="D65" s="521"/>
      <c r="E65" s="277">
        <v>4</v>
      </c>
      <c r="F65" s="257"/>
      <c r="G65" s="193"/>
      <c r="H65" s="193"/>
      <c r="I65" s="220" t="str">
        <f t="shared" si="0"/>
        <v xml:space="preserve">  </v>
      </c>
      <c r="J65" s="193"/>
      <c r="K65" s="231" t="str">
        <f>+IFERROR(VLOOKUP($J65,'10 FORMULAS'!$B$51:$C$53,2,0),"")</f>
        <v/>
      </c>
      <c r="L65" s="231" t="e">
        <f>+IF(J65="Preventivo","Probabilidad",IF(J65="Detectivo","Probabilidad",IF(#REF!="Correctivo","Impacto","")))</f>
        <v>#REF!</v>
      </c>
      <c r="M65" s="278"/>
      <c r="N65" s="231" t="str">
        <f>+IFERROR(VLOOKUP($M65,'10 FORMULAS'!$B$54:$C$55,2,0),"")</f>
        <v/>
      </c>
      <c r="O65" s="279"/>
      <c r="P65" s="279"/>
      <c r="Q65" s="279"/>
      <c r="R65" s="279"/>
      <c r="S65" s="231" t="str">
        <f t="shared" si="4"/>
        <v/>
      </c>
      <c r="T65" s="231" t="str">
        <f t="shared" si="5"/>
        <v/>
      </c>
      <c r="U65" s="231" t="str">
        <f t="shared" si="6"/>
        <v/>
      </c>
      <c r="V65" s="515"/>
      <c r="W65" s="38"/>
      <c r="X65" s="227"/>
      <c r="Y65" s="228"/>
      <c r="Z65" s="228"/>
    </row>
    <row r="66" spans="1:26" ht="29.45" customHeight="1" x14ac:dyDescent="0.25">
      <c r="A66" s="533"/>
      <c r="B66" s="536"/>
      <c r="C66" s="518"/>
      <c r="D66" s="521"/>
      <c r="E66" s="277">
        <v>5</v>
      </c>
      <c r="F66" s="257"/>
      <c r="G66" s="193"/>
      <c r="H66" s="193"/>
      <c r="I66" s="220" t="str">
        <f t="shared" si="0"/>
        <v xml:space="preserve">  </v>
      </c>
      <c r="J66" s="193"/>
      <c r="K66" s="231" t="str">
        <f>+IFERROR(VLOOKUP($J66,'10 FORMULAS'!$B$51:$C$53,2,0),"")</f>
        <v/>
      </c>
      <c r="L66" s="231" t="e">
        <f>+IF(J66="Preventivo","Probabilidad",IF(J66="Detectivo","Probabilidad",IF(#REF!="Correctivo","Impacto","")))</f>
        <v>#REF!</v>
      </c>
      <c r="M66" s="278"/>
      <c r="N66" s="231" t="str">
        <f>+IFERROR(VLOOKUP($M66,'10 FORMULAS'!$B$54:$C$55,2,0),"")</f>
        <v/>
      </c>
      <c r="O66" s="279"/>
      <c r="P66" s="279"/>
      <c r="Q66" s="279"/>
      <c r="R66" s="279"/>
      <c r="S66" s="231" t="str">
        <f t="shared" si="4"/>
        <v/>
      </c>
      <c r="T66" s="231" t="str">
        <f t="shared" si="5"/>
        <v/>
      </c>
      <c r="U66" s="231" t="str">
        <f t="shared" si="6"/>
        <v/>
      </c>
      <c r="V66" s="515"/>
      <c r="W66" s="38"/>
      <c r="X66" s="227"/>
      <c r="Y66" s="228"/>
      <c r="Z66" s="228"/>
    </row>
    <row r="67" spans="1:26" ht="29.45" customHeight="1" thickBot="1" x14ac:dyDescent="0.3">
      <c r="A67" s="534"/>
      <c r="B67" s="537"/>
      <c r="C67" s="519"/>
      <c r="D67" s="522"/>
      <c r="E67" s="280">
        <v>6</v>
      </c>
      <c r="F67" s="260"/>
      <c r="G67" s="194"/>
      <c r="H67" s="194"/>
      <c r="I67" s="220" t="str">
        <f t="shared" si="0"/>
        <v xml:space="preserve">  </v>
      </c>
      <c r="J67" s="193"/>
      <c r="K67" s="231" t="str">
        <f>+IFERROR(VLOOKUP($J67,'10 FORMULAS'!$B$51:$C$53,2,0),"")</f>
        <v/>
      </c>
      <c r="L67" s="231" t="e">
        <f>+IF(J67="Preventivo","Probabilidad",IF(J67="Detectivo","Probabilidad",IF(#REF!="Correctivo","Impacto","")))</f>
        <v>#REF!</v>
      </c>
      <c r="M67" s="278"/>
      <c r="N67" s="231" t="str">
        <f>+IFERROR(VLOOKUP($M67,'10 FORMULAS'!$B$54:$C$55,2,0),"")</f>
        <v/>
      </c>
      <c r="O67" s="279"/>
      <c r="P67" s="279"/>
      <c r="Q67" s="279"/>
      <c r="R67" s="279"/>
      <c r="S67" s="231" t="str">
        <f t="shared" si="4"/>
        <v/>
      </c>
      <c r="T67" s="231" t="str">
        <f t="shared" si="5"/>
        <v/>
      </c>
      <c r="U67" s="231" t="str">
        <f t="shared" si="6"/>
        <v/>
      </c>
      <c r="V67" s="516"/>
      <c r="W67" s="38"/>
    </row>
    <row r="68" spans="1:26" ht="29.45" customHeight="1" x14ac:dyDescent="0.25">
      <c r="A68" s="532" t="str">
        <f>'2 CONTEXTO E IDENTIFICACIÓN'!A19</f>
        <v>R11</v>
      </c>
      <c r="B68" s="535" t="str">
        <f>+'2 CONTEXTO E IDENTIFICACIÓN'!J19</f>
        <v xml:space="preserve"> por a causa de </v>
      </c>
      <c r="C68" s="517" t="str">
        <f>+'3 PROBABIL E IMPACTO INHERENTE'!E19</f>
        <v/>
      </c>
      <c r="D68" s="520" t="str">
        <f>+'3 PROBABIL E IMPACTO INHERENTE'!M19</f>
        <v/>
      </c>
      <c r="E68" s="281">
        <v>1</v>
      </c>
      <c r="F68" s="258"/>
      <c r="G68" s="52"/>
      <c r="H68" s="52"/>
      <c r="I68" s="220" t="str">
        <f t="shared" si="0"/>
        <v xml:space="preserve">  </v>
      </c>
      <c r="J68" s="193"/>
      <c r="K68" s="231" t="str">
        <f>+IFERROR(VLOOKUP($J68,'10 FORMULAS'!$B$51:$C$53,2,0),"")</f>
        <v/>
      </c>
      <c r="L68" s="231" t="e">
        <f>+IF(J68="Preventivo","Probabilidad",IF(J68="Detectivo","Probabilidad",IF(#REF!="Correctivo","Impacto","")))</f>
        <v>#REF!</v>
      </c>
      <c r="M68" s="278"/>
      <c r="N68" s="231" t="str">
        <f>+IFERROR(VLOOKUP($M68,'10 FORMULAS'!$B$54:$C$55,2,0),"")</f>
        <v/>
      </c>
      <c r="O68" s="279"/>
      <c r="P68" s="279"/>
      <c r="Q68" s="279"/>
      <c r="R68" s="279"/>
      <c r="S68" s="231" t="str">
        <f t="shared" si="4"/>
        <v/>
      </c>
      <c r="T68" s="231" t="str">
        <f t="shared" si="5"/>
        <v/>
      </c>
      <c r="U68" s="231" t="str">
        <f t="shared" si="6"/>
        <v/>
      </c>
      <c r="V68" s="513"/>
      <c r="W68" s="38"/>
      <c r="X68" s="227"/>
      <c r="Y68" s="228"/>
      <c r="Z68" s="228"/>
    </row>
    <row r="69" spans="1:26" ht="29.45" customHeight="1" x14ac:dyDescent="0.25">
      <c r="A69" s="538"/>
      <c r="B69" s="539"/>
      <c r="C69" s="526"/>
      <c r="D69" s="524"/>
      <c r="E69" s="277">
        <v>2</v>
      </c>
      <c r="F69" s="256"/>
      <c r="G69" s="253"/>
      <c r="H69" s="253"/>
      <c r="I69" s="220" t="str">
        <f t="shared" si="0"/>
        <v xml:space="preserve">  </v>
      </c>
      <c r="J69" s="193"/>
      <c r="K69" s="231" t="str">
        <f>+IFERROR(VLOOKUP($J69,'10 FORMULAS'!$B$51:$C$53,2,0),"")</f>
        <v/>
      </c>
      <c r="L69" s="231" t="e">
        <f>+IF(J69="Preventivo","Probabilidad",IF(J69="Detectivo","Probabilidad",IF(#REF!="Correctivo","Impacto","")))</f>
        <v>#REF!</v>
      </c>
      <c r="M69" s="278"/>
      <c r="N69" s="231" t="str">
        <f>+IFERROR(VLOOKUP($M69,'10 FORMULAS'!$B$54:$C$55,2,0),"")</f>
        <v/>
      </c>
      <c r="O69" s="279"/>
      <c r="P69" s="279"/>
      <c r="Q69" s="279"/>
      <c r="R69" s="279"/>
      <c r="S69" s="231" t="str">
        <f t="shared" si="4"/>
        <v/>
      </c>
      <c r="T69" s="231" t="str">
        <f t="shared" si="5"/>
        <v/>
      </c>
      <c r="U69" s="231" t="str">
        <f t="shared" si="6"/>
        <v/>
      </c>
      <c r="V69" s="514"/>
      <c r="W69" s="38"/>
      <c r="X69" s="227"/>
      <c r="Y69" s="228"/>
      <c r="Z69" s="228"/>
    </row>
    <row r="70" spans="1:26" ht="29.45" customHeight="1" x14ac:dyDescent="0.25">
      <c r="A70" s="538"/>
      <c r="B70" s="539"/>
      <c r="C70" s="526"/>
      <c r="D70" s="524"/>
      <c r="E70" s="277">
        <v>3</v>
      </c>
      <c r="F70" s="256"/>
      <c r="G70" s="253"/>
      <c r="H70" s="253"/>
      <c r="I70" s="220" t="str">
        <f t="shared" si="0"/>
        <v xml:space="preserve">  </v>
      </c>
      <c r="J70" s="193"/>
      <c r="K70" s="231" t="str">
        <f>+IFERROR(VLOOKUP($J70,'10 FORMULAS'!$B$51:$C$53,2,0),"")</f>
        <v/>
      </c>
      <c r="L70" s="231" t="e">
        <f>+IF(J70="Preventivo","Probabilidad",IF(J70="Detectivo","Probabilidad",IF(#REF!="Correctivo","Impacto","")))</f>
        <v>#REF!</v>
      </c>
      <c r="M70" s="278"/>
      <c r="N70" s="231" t="str">
        <f>+IFERROR(VLOOKUP($M70,'10 FORMULAS'!$B$54:$C$55,2,0),"")</f>
        <v/>
      </c>
      <c r="O70" s="279"/>
      <c r="P70" s="279"/>
      <c r="Q70" s="279"/>
      <c r="R70" s="279"/>
      <c r="S70" s="231" t="str">
        <f t="shared" si="4"/>
        <v/>
      </c>
      <c r="T70" s="231" t="str">
        <f t="shared" si="5"/>
        <v/>
      </c>
      <c r="U70" s="231" t="str">
        <f t="shared" si="6"/>
        <v/>
      </c>
      <c r="V70" s="514"/>
      <c r="W70" s="38"/>
      <c r="X70" s="227"/>
      <c r="Y70" s="228"/>
      <c r="Z70" s="228"/>
    </row>
    <row r="71" spans="1:26" ht="29.45" customHeight="1" x14ac:dyDescent="0.25">
      <c r="A71" s="533"/>
      <c r="B71" s="536"/>
      <c r="C71" s="518"/>
      <c r="D71" s="521"/>
      <c r="E71" s="277">
        <v>4</v>
      </c>
      <c r="F71" s="257"/>
      <c r="G71" s="193"/>
      <c r="H71" s="193"/>
      <c r="I71" s="220" t="str">
        <f t="shared" si="0"/>
        <v xml:space="preserve">  </v>
      </c>
      <c r="J71" s="193"/>
      <c r="K71" s="231" t="str">
        <f>+IFERROR(VLOOKUP($J71,'10 FORMULAS'!$B$51:$C$53,2,0),"")</f>
        <v/>
      </c>
      <c r="L71" s="231" t="e">
        <f>+IF(J71="Preventivo","Probabilidad",IF(J71="Detectivo","Probabilidad",IF(#REF!="Correctivo","Impacto","")))</f>
        <v>#REF!</v>
      </c>
      <c r="M71" s="278"/>
      <c r="N71" s="231" t="str">
        <f>+IFERROR(VLOOKUP($M71,'10 FORMULAS'!$B$54:$C$55,2,0),"")</f>
        <v/>
      </c>
      <c r="O71" s="279"/>
      <c r="P71" s="279"/>
      <c r="Q71" s="279"/>
      <c r="R71" s="279"/>
      <c r="S71" s="231" t="str">
        <f t="shared" si="4"/>
        <v/>
      </c>
      <c r="T71" s="231" t="str">
        <f t="shared" si="5"/>
        <v/>
      </c>
      <c r="U71" s="231" t="str">
        <f t="shared" si="6"/>
        <v/>
      </c>
      <c r="V71" s="515"/>
      <c r="W71" s="38"/>
      <c r="X71" s="227"/>
      <c r="Y71" s="228"/>
      <c r="Z71" s="228"/>
    </row>
    <row r="72" spans="1:26" ht="29.45" customHeight="1" x14ac:dyDescent="0.25">
      <c r="A72" s="533"/>
      <c r="B72" s="536"/>
      <c r="C72" s="518"/>
      <c r="D72" s="521"/>
      <c r="E72" s="277">
        <v>5</v>
      </c>
      <c r="F72" s="257"/>
      <c r="G72" s="193"/>
      <c r="H72" s="193"/>
      <c r="I72" s="220" t="str">
        <f t="shared" ref="I72:I127" si="7">+CONCATENATE(F72," ",G72," ",H72)</f>
        <v xml:space="preserve">  </v>
      </c>
      <c r="J72" s="193"/>
      <c r="K72" s="231" t="str">
        <f>+IFERROR(VLOOKUP($J72,'10 FORMULAS'!$B$51:$C$53,2,0),"")</f>
        <v/>
      </c>
      <c r="L72" s="231" t="e">
        <f>+IF(J72="Preventivo","Probabilidad",IF(J72="Detectivo","Probabilidad",IF(#REF!="Correctivo","Impacto","")))</f>
        <v>#REF!</v>
      </c>
      <c r="M72" s="278"/>
      <c r="N72" s="231" t="str">
        <f>+IFERROR(VLOOKUP($M72,'10 FORMULAS'!$B$54:$C$55,2,0),"")</f>
        <v/>
      </c>
      <c r="O72" s="279"/>
      <c r="P72" s="279"/>
      <c r="Q72" s="279"/>
      <c r="R72" s="279"/>
      <c r="S72" s="231" t="str">
        <f t="shared" ref="S72:S103" si="8">+IFERROR($K72+$N72,"")</f>
        <v/>
      </c>
      <c r="T72" s="231" t="str">
        <f t="shared" si="5"/>
        <v/>
      </c>
      <c r="U72" s="231" t="str">
        <f t="shared" si="6"/>
        <v/>
      </c>
      <c r="V72" s="515"/>
      <c r="W72" s="38"/>
      <c r="X72" s="227"/>
      <c r="Y72" s="228"/>
      <c r="Z72" s="228"/>
    </row>
    <row r="73" spans="1:26" ht="29.45" customHeight="1" thickBot="1" x14ac:dyDescent="0.3">
      <c r="A73" s="534"/>
      <c r="B73" s="537"/>
      <c r="C73" s="519"/>
      <c r="D73" s="522"/>
      <c r="E73" s="280">
        <v>6</v>
      </c>
      <c r="F73" s="260"/>
      <c r="G73" s="194"/>
      <c r="H73" s="194"/>
      <c r="I73" s="220" t="str">
        <f t="shared" si="7"/>
        <v xml:space="preserve">  </v>
      </c>
      <c r="J73" s="193"/>
      <c r="K73" s="231" t="str">
        <f>+IFERROR(VLOOKUP($J73,'10 FORMULAS'!$B$51:$C$53,2,0),"")</f>
        <v/>
      </c>
      <c r="L73" s="231" t="e">
        <f>+IF(J73="Preventivo","Probabilidad",IF(J73="Detectivo","Probabilidad",IF(#REF!="Correctivo","Impacto","")))</f>
        <v>#REF!</v>
      </c>
      <c r="M73" s="278"/>
      <c r="N73" s="231" t="str">
        <f>+IFERROR(VLOOKUP($M73,'10 FORMULAS'!$B$54:$C$55,2,0),"")</f>
        <v/>
      </c>
      <c r="O73" s="279"/>
      <c r="P73" s="279"/>
      <c r="Q73" s="279"/>
      <c r="R73" s="279"/>
      <c r="S73" s="231" t="str">
        <f t="shared" si="8"/>
        <v/>
      </c>
      <c r="T73" s="231" t="str">
        <f t="shared" si="5"/>
        <v/>
      </c>
      <c r="U73" s="231" t="str">
        <f t="shared" si="6"/>
        <v/>
      </c>
      <c r="V73" s="516"/>
      <c r="W73" s="38"/>
    </row>
    <row r="74" spans="1:26" ht="29.45" customHeight="1" x14ac:dyDescent="0.25">
      <c r="A74" s="532" t="str">
        <f>'2 CONTEXTO E IDENTIFICACIÓN'!A20</f>
        <v>R12</v>
      </c>
      <c r="B74" s="535" t="str">
        <f>+'2 CONTEXTO E IDENTIFICACIÓN'!J20</f>
        <v xml:space="preserve"> por a causa de </v>
      </c>
      <c r="C74" s="517" t="str">
        <f>+'3 PROBABIL E IMPACTO INHERENTE'!E20</f>
        <v/>
      </c>
      <c r="D74" s="520" t="str">
        <f>+'3 PROBABIL E IMPACTO INHERENTE'!M20</f>
        <v/>
      </c>
      <c r="E74" s="281">
        <v>1</v>
      </c>
      <c r="F74" s="258"/>
      <c r="G74" s="52"/>
      <c r="H74" s="52"/>
      <c r="I74" s="220" t="str">
        <f t="shared" si="7"/>
        <v xml:space="preserve">  </v>
      </c>
      <c r="J74" s="193"/>
      <c r="K74" s="231" t="str">
        <f>+IFERROR(VLOOKUP($J74,'10 FORMULAS'!$B$51:$C$53,2,0),"")</f>
        <v/>
      </c>
      <c r="L74" s="231" t="e">
        <f>+IF(J74="Preventivo","Probabilidad",IF(J74="Detectivo","Probabilidad",IF(#REF!="Correctivo","Impacto","")))</f>
        <v>#REF!</v>
      </c>
      <c r="M74" s="278"/>
      <c r="N74" s="231" t="str">
        <f>+IFERROR(VLOOKUP($M74,'10 FORMULAS'!$B$54:$C$55,2,0),"")</f>
        <v/>
      </c>
      <c r="O74" s="279"/>
      <c r="P74" s="279"/>
      <c r="Q74" s="279"/>
      <c r="R74" s="279"/>
      <c r="S74" s="231" t="str">
        <f t="shared" si="8"/>
        <v/>
      </c>
      <c r="T74" s="231" t="str">
        <f t="shared" si="5"/>
        <v/>
      </c>
      <c r="U74" s="231" t="str">
        <f t="shared" si="6"/>
        <v/>
      </c>
      <c r="V74" s="513"/>
      <c r="W74" s="38"/>
      <c r="X74" s="227"/>
      <c r="Y74" s="228"/>
      <c r="Z74" s="228"/>
    </row>
    <row r="75" spans="1:26" ht="29.45" customHeight="1" x14ac:dyDescent="0.25">
      <c r="A75" s="533"/>
      <c r="B75" s="536"/>
      <c r="C75" s="518"/>
      <c r="D75" s="521"/>
      <c r="E75" s="277">
        <v>2</v>
      </c>
      <c r="F75" s="257"/>
      <c r="G75" s="193"/>
      <c r="H75" s="193"/>
      <c r="I75" s="220" t="str">
        <f t="shared" si="7"/>
        <v xml:space="preserve">  </v>
      </c>
      <c r="J75" s="193"/>
      <c r="K75" s="231" t="str">
        <f>+IFERROR(VLOOKUP($J75,'10 FORMULAS'!$B$51:$C$53,2,0),"")</f>
        <v/>
      </c>
      <c r="L75" s="231" t="e">
        <f>+IF(J75="Preventivo","Probabilidad",IF(J75="Detectivo","Probabilidad",IF(#REF!="Correctivo","Impacto","")))</f>
        <v>#REF!</v>
      </c>
      <c r="M75" s="278"/>
      <c r="N75" s="231" t="str">
        <f>+IFERROR(VLOOKUP($M75,'10 FORMULAS'!$B$54:$C$55,2,0),"")</f>
        <v/>
      </c>
      <c r="O75" s="279"/>
      <c r="P75" s="279"/>
      <c r="Q75" s="279"/>
      <c r="R75" s="279"/>
      <c r="S75" s="231" t="str">
        <f t="shared" si="8"/>
        <v/>
      </c>
      <c r="T75" s="231" t="str">
        <f t="shared" si="5"/>
        <v/>
      </c>
      <c r="U75" s="231" t="str">
        <f t="shared" si="6"/>
        <v/>
      </c>
      <c r="V75" s="515"/>
      <c r="W75" s="38"/>
      <c r="X75" s="227"/>
      <c r="Y75" s="228"/>
      <c r="Z75" s="228"/>
    </row>
    <row r="76" spans="1:26" ht="29.45" customHeight="1" x14ac:dyDescent="0.25">
      <c r="A76" s="533"/>
      <c r="B76" s="536"/>
      <c r="C76" s="518"/>
      <c r="D76" s="521"/>
      <c r="E76" s="277">
        <v>3</v>
      </c>
      <c r="F76" s="257"/>
      <c r="G76" s="193"/>
      <c r="H76" s="193"/>
      <c r="I76" s="220" t="str">
        <f t="shared" si="7"/>
        <v xml:space="preserve">  </v>
      </c>
      <c r="J76" s="193"/>
      <c r="K76" s="231" t="str">
        <f>+IFERROR(VLOOKUP($J76,'10 FORMULAS'!$B$51:$C$53,2,0),"")</f>
        <v/>
      </c>
      <c r="L76" s="231" t="e">
        <f>+IF(J76="Preventivo","Probabilidad",IF(J76="Detectivo","Probabilidad",IF(#REF!="Correctivo","Impacto","")))</f>
        <v>#REF!</v>
      </c>
      <c r="M76" s="278"/>
      <c r="N76" s="231" t="str">
        <f>+IFERROR(VLOOKUP($M76,'10 FORMULAS'!$B$54:$C$55,2,0),"")</f>
        <v/>
      </c>
      <c r="O76" s="279"/>
      <c r="P76" s="279"/>
      <c r="Q76" s="279"/>
      <c r="R76" s="279"/>
      <c r="S76" s="231" t="str">
        <f t="shared" si="8"/>
        <v/>
      </c>
      <c r="T76" s="231" t="str">
        <f t="shared" si="5"/>
        <v/>
      </c>
      <c r="U76" s="231" t="str">
        <f t="shared" si="6"/>
        <v/>
      </c>
      <c r="V76" s="515"/>
      <c r="W76" s="38"/>
      <c r="X76" s="227"/>
      <c r="Y76" s="228"/>
      <c r="Z76" s="228"/>
    </row>
    <row r="77" spans="1:26" ht="29.45" customHeight="1" x14ac:dyDescent="0.25">
      <c r="A77" s="533"/>
      <c r="B77" s="536"/>
      <c r="C77" s="518"/>
      <c r="D77" s="521"/>
      <c r="E77" s="277">
        <v>4</v>
      </c>
      <c r="F77" s="257"/>
      <c r="G77" s="193"/>
      <c r="H77" s="193"/>
      <c r="I77" s="220" t="str">
        <f t="shared" si="7"/>
        <v xml:space="preserve">  </v>
      </c>
      <c r="J77" s="193"/>
      <c r="K77" s="231" t="str">
        <f>+IFERROR(VLOOKUP($J77,'10 FORMULAS'!$B$51:$C$53,2,0),"")</f>
        <v/>
      </c>
      <c r="L77" s="231" t="e">
        <f>+IF(J77="Preventivo","Probabilidad",IF(J77="Detectivo","Probabilidad",IF(#REF!="Correctivo","Impacto","")))</f>
        <v>#REF!</v>
      </c>
      <c r="M77" s="278"/>
      <c r="N77" s="231" t="str">
        <f>+IFERROR(VLOOKUP($M77,'10 FORMULAS'!$B$54:$C$55,2,0),"")</f>
        <v/>
      </c>
      <c r="O77" s="279"/>
      <c r="P77" s="279"/>
      <c r="Q77" s="279"/>
      <c r="R77" s="279"/>
      <c r="S77" s="231" t="str">
        <f t="shared" si="8"/>
        <v/>
      </c>
      <c r="T77" s="231" t="str">
        <f t="shared" si="5"/>
        <v/>
      </c>
      <c r="U77" s="231" t="str">
        <f t="shared" si="6"/>
        <v/>
      </c>
      <c r="V77" s="515"/>
      <c r="W77" s="38"/>
      <c r="X77" s="227"/>
      <c r="Y77" s="228"/>
      <c r="Z77" s="228"/>
    </row>
    <row r="78" spans="1:26" ht="29.45" customHeight="1" x14ac:dyDescent="0.25">
      <c r="A78" s="533"/>
      <c r="B78" s="536"/>
      <c r="C78" s="518"/>
      <c r="D78" s="521"/>
      <c r="E78" s="277">
        <v>5</v>
      </c>
      <c r="F78" s="257"/>
      <c r="G78" s="193"/>
      <c r="H78" s="193"/>
      <c r="I78" s="220" t="str">
        <f t="shared" si="7"/>
        <v xml:space="preserve">  </v>
      </c>
      <c r="J78" s="193"/>
      <c r="K78" s="231" t="str">
        <f>+IFERROR(VLOOKUP($J78,'10 FORMULAS'!$B$51:$C$53,2,0),"")</f>
        <v/>
      </c>
      <c r="L78" s="231" t="e">
        <f>+IF(J78="Preventivo","Probabilidad",IF(J78="Detectivo","Probabilidad",IF(#REF!="Correctivo","Impacto","")))</f>
        <v>#REF!</v>
      </c>
      <c r="M78" s="278"/>
      <c r="N78" s="231" t="str">
        <f>+IFERROR(VLOOKUP($M78,'10 FORMULAS'!$B$54:$C$55,2,0),"")</f>
        <v/>
      </c>
      <c r="O78" s="279"/>
      <c r="P78" s="279"/>
      <c r="Q78" s="279"/>
      <c r="R78" s="279"/>
      <c r="S78" s="231" t="str">
        <f t="shared" si="8"/>
        <v/>
      </c>
      <c r="T78" s="231" t="str">
        <f t="shared" si="5"/>
        <v/>
      </c>
      <c r="U78" s="231" t="str">
        <f t="shared" si="6"/>
        <v/>
      </c>
      <c r="V78" s="515"/>
      <c r="W78" s="38"/>
      <c r="X78" s="227"/>
      <c r="Y78" s="228"/>
      <c r="Z78" s="228"/>
    </row>
    <row r="79" spans="1:26" ht="29.45" customHeight="1" thickBot="1" x14ac:dyDescent="0.3">
      <c r="A79" s="534"/>
      <c r="B79" s="537"/>
      <c r="C79" s="519"/>
      <c r="D79" s="522"/>
      <c r="E79" s="280">
        <v>6</v>
      </c>
      <c r="F79" s="260"/>
      <c r="G79" s="194"/>
      <c r="H79" s="194"/>
      <c r="I79" s="220" t="str">
        <f t="shared" si="7"/>
        <v xml:space="preserve">  </v>
      </c>
      <c r="J79" s="193"/>
      <c r="K79" s="231" t="str">
        <f>+IFERROR(VLOOKUP($J79,'10 FORMULAS'!$B$51:$C$53,2,0),"")</f>
        <v/>
      </c>
      <c r="L79" s="231" t="e">
        <f>+IF(J79="Preventivo","Probabilidad",IF(J79="Detectivo","Probabilidad",IF(#REF!="Correctivo","Impacto","")))</f>
        <v>#REF!</v>
      </c>
      <c r="M79" s="278"/>
      <c r="N79" s="231" t="str">
        <f>+IFERROR(VLOOKUP($M79,'10 FORMULAS'!$B$54:$C$55,2,0),"")</f>
        <v/>
      </c>
      <c r="O79" s="279"/>
      <c r="P79" s="279"/>
      <c r="Q79" s="279"/>
      <c r="R79" s="279"/>
      <c r="S79" s="231" t="str">
        <f t="shared" si="8"/>
        <v/>
      </c>
      <c r="T79" s="231" t="str">
        <f t="shared" si="5"/>
        <v/>
      </c>
      <c r="U79" s="231" t="str">
        <f t="shared" si="6"/>
        <v/>
      </c>
      <c r="V79" s="516"/>
      <c r="W79" s="38"/>
    </row>
    <row r="80" spans="1:26" ht="29.45" customHeight="1" x14ac:dyDescent="0.25">
      <c r="A80" s="532" t="str">
        <f>'2 CONTEXTO E IDENTIFICACIÓN'!A21</f>
        <v>R13</v>
      </c>
      <c r="B80" s="535" t="str">
        <f>+'2 CONTEXTO E IDENTIFICACIÓN'!J21</f>
        <v xml:space="preserve"> por a causa de </v>
      </c>
      <c r="C80" s="517" t="str">
        <f>+'3 PROBABIL E IMPACTO INHERENTE'!E21</f>
        <v/>
      </c>
      <c r="D80" s="520" t="str">
        <f>+'3 PROBABIL E IMPACTO INHERENTE'!M21</f>
        <v/>
      </c>
      <c r="E80" s="281">
        <v>1</v>
      </c>
      <c r="F80" s="258"/>
      <c r="G80" s="52"/>
      <c r="H80" s="52"/>
      <c r="I80" s="220" t="str">
        <f t="shared" si="7"/>
        <v xml:space="preserve">  </v>
      </c>
      <c r="J80" s="193"/>
      <c r="K80" s="231" t="str">
        <f>+IFERROR(VLOOKUP($J80,'10 FORMULAS'!$B$51:$C$53,2,0),"")</f>
        <v/>
      </c>
      <c r="L80" s="231" t="e">
        <f>+IF(J80="Preventivo","Probabilidad",IF(J80="Detectivo","Probabilidad",IF(#REF!="Correctivo","Impacto","")))</f>
        <v>#REF!</v>
      </c>
      <c r="M80" s="278"/>
      <c r="N80" s="231" t="str">
        <f>+IFERROR(VLOOKUP($M80,'10 FORMULAS'!$B$54:$C$55,2,0),"")</f>
        <v/>
      </c>
      <c r="O80" s="279"/>
      <c r="P80" s="279"/>
      <c r="Q80" s="279"/>
      <c r="R80" s="279"/>
      <c r="S80" s="231" t="str">
        <f t="shared" si="8"/>
        <v/>
      </c>
      <c r="T80" s="231" t="str">
        <f t="shared" si="5"/>
        <v/>
      </c>
      <c r="U80" s="231" t="str">
        <f t="shared" si="6"/>
        <v/>
      </c>
      <c r="V80" s="513"/>
      <c r="W80" s="38"/>
      <c r="X80" s="227"/>
      <c r="Y80" s="228"/>
      <c r="Z80" s="228"/>
    </row>
    <row r="81" spans="1:26" ht="29.45" customHeight="1" x14ac:dyDescent="0.25">
      <c r="A81" s="533"/>
      <c r="B81" s="536"/>
      <c r="C81" s="518"/>
      <c r="D81" s="521"/>
      <c r="E81" s="277">
        <v>2</v>
      </c>
      <c r="F81" s="257"/>
      <c r="G81" s="193"/>
      <c r="H81" s="193"/>
      <c r="I81" s="220" t="str">
        <f t="shared" si="7"/>
        <v xml:space="preserve">  </v>
      </c>
      <c r="J81" s="193"/>
      <c r="K81" s="231" t="str">
        <f>+IFERROR(VLOOKUP($J81,'10 FORMULAS'!$B$51:$C$53,2,0),"")</f>
        <v/>
      </c>
      <c r="L81" s="231" t="e">
        <f>+IF(J81="Preventivo","Probabilidad",IF(J81="Detectivo","Probabilidad",IF(#REF!="Correctivo","Impacto","")))</f>
        <v>#REF!</v>
      </c>
      <c r="M81" s="278"/>
      <c r="N81" s="231" t="str">
        <f>+IFERROR(VLOOKUP($M81,'10 FORMULAS'!$B$54:$C$55,2,0),"")</f>
        <v/>
      </c>
      <c r="O81" s="279"/>
      <c r="P81" s="279"/>
      <c r="Q81" s="279"/>
      <c r="R81" s="279"/>
      <c r="S81" s="231" t="str">
        <f t="shared" si="8"/>
        <v/>
      </c>
      <c r="T81" s="231" t="str">
        <f t="shared" si="5"/>
        <v/>
      </c>
      <c r="U81" s="231" t="str">
        <f t="shared" si="6"/>
        <v/>
      </c>
      <c r="V81" s="515"/>
      <c r="W81" s="38"/>
      <c r="X81" s="227"/>
      <c r="Y81" s="228"/>
      <c r="Z81" s="228"/>
    </row>
    <row r="82" spans="1:26" ht="29.45" customHeight="1" x14ac:dyDescent="0.25">
      <c r="A82" s="533"/>
      <c r="B82" s="536"/>
      <c r="C82" s="518"/>
      <c r="D82" s="521"/>
      <c r="E82" s="277">
        <v>3</v>
      </c>
      <c r="F82" s="257"/>
      <c r="G82" s="193"/>
      <c r="H82" s="193"/>
      <c r="I82" s="220" t="str">
        <f t="shared" si="7"/>
        <v xml:space="preserve">  </v>
      </c>
      <c r="J82" s="193"/>
      <c r="K82" s="231" t="str">
        <f>+IFERROR(VLOOKUP($J82,'10 FORMULAS'!$B$51:$C$53,2,0),"")</f>
        <v/>
      </c>
      <c r="L82" s="231" t="e">
        <f>+IF(J82="Preventivo","Probabilidad",IF(J82="Detectivo","Probabilidad",IF(#REF!="Correctivo","Impacto","")))</f>
        <v>#REF!</v>
      </c>
      <c r="M82" s="278"/>
      <c r="N82" s="231" t="str">
        <f>+IFERROR(VLOOKUP($M82,'10 FORMULAS'!$B$54:$C$55,2,0),"")</f>
        <v/>
      </c>
      <c r="O82" s="279"/>
      <c r="P82" s="279"/>
      <c r="Q82" s="279"/>
      <c r="R82" s="279"/>
      <c r="S82" s="231" t="str">
        <f t="shared" si="8"/>
        <v/>
      </c>
      <c r="T82" s="231" t="str">
        <f t="shared" si="5"/>
        <v/>
      </c>
      <c r="U82" s="231" t="str">
        <f t="shared" si="6"/>
        <v/>
      </c>
      <c r="V82" s="515"/>
      <c r="W82" s="38"/>
      <c r="X82" s="227"/>
      <c r="Y82" s="228"/>
      <c r="Z82" s="228"/>
    </row>
    <row r="83" spans="1:26" ht="29.45" customHeight="1" x14ac:dyDescent="0.25">
      <c r="A83" s="533"/>
      <c r="B83" s="536"/>
      <c r="C83" s="518"/>
      <c r="D83" s="521"/>
      <c r="E83" s="277">
        <v>4</v>
      </c>
      <c r="F83" s="257"/>
      <c r="G83" s="193"/>
      <c r="H83" s="193"/>
      <c r="I83" s="220" t="str">
        <f t="shared" si="7"/>
        <v xml:space="preserve">  </v>
      </c>
      <c r="J83" s="193"/>
      <c r="K83" s="231" t="str">
        <f>+IFERROR(VLOOKUP($J83,'10 FORMULAS'!$B$51:$C$53,2,0),"")</f>
        <v/>
      </c>
      <c r="L83" s="231" t="e">
        <f>+IF(J83="Preventivo","Probabilidad",IF(J83="Detectivo","Probabilidad",IF(#REF!="Correctivo","Impacto","")))</f>
        <v>#REF!</v>
      </c>
      <c r="M83" s="278"/>
      <c r="N83" s="231" t="str">
        <f>+IFERROR(VLOOKUP($M83,'10 FORMULAS'!$B$54:$C$55,2,0),"")</f>
        <v/>
      </c>
      <c r="O83" s="279"/>
      <c r="P83" s="279"/>
      <c r="Q83" s="279"/>
      <c r="R83" s="279"/>
      <c r="S83" s="231" t="str">
        <f t="shared" si="8"/>
        <v/>
      </c>
      <c r="T83" s="231" t="str">
        <f t="shared" si="5"/>
        <v/>
      </c>
      <c r="U83" s="231" t="str">
        <f t="shared" si="6"/>
        <v/>
      </c>
      <c r="V83" s="515"/>
      <c r="W83" s="38"/>
      <c r="X83" s="227"/>
      <c r="Y83" s="228"/>
      <c r="Z83" s="228"/>
    </row>
    <row r="84" spans="1:26" ht="29.45" customHeight="1" x14ac:dyDescent="0.25">
      <c r="A84" s="533"/>
      <c r="B84" s="536"/>
      <c r="C84" s="518"/>
      <c r="D84" s="521"/>
      <c r="E84" s="277">
        <v>5</v>
      </c>
      <c r="F84" s="257"/>
      <c r="G84" s="193"/>
      <c r="H84" s="193"/>
      <c r="I84" s="220" t="str">
        <f t="shared" si="7"/>
        <v xml:space="preserve">  </v>
      </c>
      <c r="J84" s="193"/>
      <c r="K84" s="231" t="str">
        <f>+IFERROR(VLOOKUP($J84,'10 FORMULAS'!$B$51:$C$53,2,0),"")</f>
        <v/>
      </c>
      <c r="L84" s="231" t="e">
        <f>+IF(J84="Preventivo","Probabilidad",IF(J84="Detectivo","Probabilidad",IF(#REF!="Correctivo","Impacto","")))</f>
        <v>#REF!</v>
      </c>
      <c r="M84" s="278"/>
      <c r="N84" s="231" t="str">
        <f>+IFERROR(VLOOKUP($M84,'10 FORMULAS'!$B$54:$C$55,2,0),"")</f>
        <v/>
      </c>
      <c r="O84" s="279"/>
      <c r="P84" s="279"/>
      <c r="Q84" s="279"/>
      <c r="R84" s="279"/>
      <c r="S84" s="231" t="str">
        <f t="shared" si="8"/>
        <v/>
      </c>
      <c r="T84" s="231" t="str">
        <f t="shared" ref="T84:T115" si="9">+IFERROR(C84*S84,"")</f>
        <v/>
      </c>
      <c r="U84" s="231" t="str">
        <f t="shared" ref="U84:U115" si="10">+IFERROR(S84-T84,"")</f>
        <v/>
      </c>
      <c r="V84" s="515"/>
      <c r="W84" s="38"/>
      <c r="X84" s="227"/>
      <c r="Y84" s="228"/>
      <c r="Z84" s="228"/>
    </row>
    <row r="85" spans="1:26" ht="29.45" customHeight="1" thickBot="1" x14ac:dyDescent="0.3">
      <c r="A85" s="534"/>
      <c r="B85" s="537"/>
      <c r="C85" s="519"/>
      <c r="D85" s="522"/>
      <c r="E85" s="280">
        <v>6</v>
      </c>
      <c r="F85" s="260"/>
      <c r="G85" s="194"/>
      <c r="H85" s="194"/>
      <c r="I85" s="220" t="str">
        <f t="shared" si="7"/>
        <v xml:space="preserve">  </v>
      </c>
      <c r="J85" s="193"/>
      <c r="K85" s="231" t="str">
        <f>+IFERROR(VLOOKUP($J85,'10 FORMULAS'!$B$51:$C$53,2,0),"")</f>
        <v/>
      </c>
      <c r="L85" s="231" t="e">
        <f>+IF(J85="Preventivo","Probabilidad",IF(J85="Detectivo","Probabilidad",IF(#REF!="Correctivo","Impacto","")))</f>
        <v>#REF!</v>
      </c>
      <c r="M85" s="278"/>
      <c r="N85" s="231" t="str">
        <f>+IFERROR(VLOOKUP($M85,'10 FORMULAS'!$B$54:$C$55,2,0),"")</f>
        <v/>
      </c>
      <c r="O85" s="279"/>
      <c r="P85" s="279"/>
      <c r="Q85" s="279"/>
      <c r="R85" s="279"/>
      <c r="S85" s="231" t="str">
        <f t="shared" si="8"/>
        <v/>
      </c>
      <c r="T85" s="231" t="str">
        <f t="shared" si="9"/>
        <v/>
      </c>
      <c r="U85" s="231" t="str">
        <f t="shared" si="10"/>
        <v/>
      </c>
      <c r="V85" s="516"/>
      <c r="W85" s="38"/>
    </row>
    <row r="86" spans="1:26" ht="29.45" customHeight="1" x14ac:dyDescent="0.25">
      <c r="A86" s="532" t="str">
        <f>'2 CONTEXTO E IDENTIFICACIÓN'!A22</f>
        <v>R14</v>
      </c>
      <c r="B86" s="535" t="str">
        <f>+'2 CONTEXTO E IDENTIFICACIÓN'!J22</f>
        <v xml:space="preserve"> por a causa de </v>
      </c>
      <c r="C86" s="517" t="str">
        <f>+'3 PROBABIL E IMPACTO INHERENTE'!E22</f>
        <v/>
      </c>
      <c r="D86" s="520" t="str">
        <f>+'3 PROBABIL E IMPACTO INHERENTE'!M22</f>
        <v/>
      </c>
      <c r="E86" s="281">
        <v>1</v>
      </c>
      <c r="F86" s="258"/>
      <c r="G86" s="52"/>
      <c r="H86" s="52"/>
      <c r="I86" s="220" t="str">
        <f t="shared" si="7"/>
        <v xml:space="preserve">  </v>
      </c>
      <c r="J86" s="193"/>
      <c r="K86" s="231" t="str">
        <f>+IFERROR(VLOOKUP($J86,'10 FORMULAS'!$B$51:$C$53,2,0),"")</f>
        <v/>
      </c>
      <c r="L86" s="231" t="e">
        <f>+IF(J86="Preventivo","Probabilidad",IF(J86="Detectivo","Probabilidad",IF(#REF!="Correctivo","Impacto","")))</f>
        <v>#REF!</v>
      </c>
      <c r="M86" s="278"/>
      <c r="N86" s="231" t="str">
        <f>+IFERROR(VLOOKUP($M86,'10 FORMULAS'!$B$54:$C$55,2,0),"")</f>
        <v/>
      </c>
      <c r="O86" s="279"/>
      <c r="P86" s="279"/>
      <c r="Q86" s="279"/>
      <c r="R86" s="279"/>
      <c r="S86" s="231" t="str">
        <f t="shared" si="8"/>
        <v/>
      </c>
      <c r="T86" s="231" t="str">
        <f t="shared" si="9"/>
        <v/>
      </c>
      <c r="U86" s="231" t="str">
        <f t="shared" si="10"/>
        <v/>
      </c>
      <c r="V86" s="513"/>
      <c r="W86" s="38"/>
      <c r="X86" s="227"/>
      <c r="Y86" s="228"/>
      <c r="Z86" s="228"/>
    </row>
    <row r="87" spans="1:26" ht="29.45" customHeight="1" x14ac:dyDescent="0.25">
      <c r="A87" s="533"/>
      <c r="B87" s="536"/>
      <c r="C87" s="518"/>
      <c r="D87" s="521"/>
      <c r="E87" s="277">
        <v>2</v>
      </c>
      <c r="F87" s="257"/>
      <c r="G87" s="193"/>
      <c r="H87" s="193"/>
      <c r="I87" s="220" t="str">
        <f t="shared" si="7"/>
        <v xml:space="preserve">  </v>
      </c>
      <c r="J87" s="193"/>
      <c r="K87" s="231" t="str">
        <f>+IFERROR(VLOOKUP($J87,'10 FORMULAS'!$B$51:$C$53,2,0),"")</f>
        <v/>
      </c>
      <c r="L87" s="231" t="e">
        <f>+IF(J87="Preventivo","Probabilidad",IF(J87="Detectivo","Probabilidad",IF(#REF!="Correctivo","Impacto","")))</f>
        <v>#REF!</v>
      </c>
      <c r="M87" s="278"/>
      <c r="N87" s="231" t="str">
        <f>+IFERROR(VLOOKUP($M87,'10 FORMULAS'!$B$54:$C$55,2,0),"")</f>
        <v/>
      </c>
      <c r="O87" s="279"/>
      <c r="P87" s="279"/>
      <c r="Q87" s="279"/>
      <c r="R87" s="279"/>
      <c r="S87" s="231" t="str">
        <f t="shared" si="8"/>
        <v/>
      </c>
      <c r="T87" s="231" t="str">
        <f t="shared" si="9"/>
        <v/>
      </c>
      <c r="U87" s="231" t="str">
        <f t="shared" si="10"/>
        <v/>
      </c>
      <c r="V87" s="515"/>
      <c r="W87" s="38"/>
      <c r="X87" s="227"/>
      <c r="Y87" s="228"/>
      <c r="Z87" s="228"/>
    </row>
    <row r="88" spans="1:26" ht="29.45" customHeight="1" x14ac:dyDescent="0.25">
      <c r="A88" s="533"/>
      <c r="B88" s="536"/>
      <c r="C88" s="518"/>
      <c r="D88" s="521"/>
      <c r="E88" s="277">
        <v>3</v>
      </c>
      <c r="F88" s="257"/>
      <c r="G88" s="193"/>
      <c r="H88" s="193"/>
      <c r="I88" s="220" t="str">
        <f t="shared" si="7"/>
        <v xml:space="preserve">  </v>
      </c>
      <c r="J88" s="193"/>
      <c r="K88" s="231" t="str">
        <f>+IFERROR(VLOOKUP($J88,'10 FORMULAS'!$B$51:$C$53,2,0),"")</f>
        <v/>
      </c>
      <c r="L88" s="231" t="e">
        <f>+IF(J88="Preventivo","Probabilidad",IF(J88="Detectivo","Probabilidad",IF(#REF!="Correctivo","Impacto","")))</f>
        <v>#REF!</v>
      </c>
      <c r="M88" s="278"/>
      <c r="N88" s="231" t="str">
        <f>+IFERROR(VLOOKUP($M88,'10 FORMULAS'!$B$54:$C$55,2,0),"")</f>
        <v/>
      </c>
      <c r="O88" s="279"/>
      <c r="P88" s="279"/>
      <c r="Q88" s="279"/>
      <c r="R88" s="279"/>
      <c r="S88" s="231" t="str">
        <f t="shared" si="8"/>
        <v/>
      </c>
      <c r="T88" s="231" t="str">
        <f t="shared" si="9"/>
        <v/>
      </c>
      <c r="U88" s="231" t="str">
        <f t="shared" si="10"/>
        <v/>
      </c>
      <c r="V88" s="515"/>
      <c r="W88" s="38"/>
      <c r="X88" s="227"/>
      <c r="Y88" s="228"/>
      <c r="Z88" s="228"/>
    </row>
    <row r="89" spans="1:26" ht="29.45" customHeight="1" x14ac:dyDescent="0.25">
      <c r="A89" s="533"/>
      <c r="B89" s="536"/>
      <c r="C89" s="518"/>
      <c r="D89" s="521"/>
      <c r="E89" s="277">
        <v>4</v>
      </c>
      <c r="F89" s="257"/>
      <c r="G89" s="193"/>
      <c r="H89" s="193"/>
      <c r="I89" s="220" t="str">
        <f t="shared" si="7"/>
        <v xml:space="preserve">  </v>
      </c>
      <c r="J89" s="193"/>
      <c r="K89" s="231" t="str">
        <f>+IFERROR(VLOOKUP($J89,'10 FORMULAS'!$B$51:$C$53,2,0),"")</f>
        <v/>
      </c>
      <c r="L89" s="231" t="e">
        <f>+IF(J89="Preventivo","Probabilidad",IF(J89="Detectivo","Probabilidad",IF(#REF!="Correctivo","Impacto","")))</f>
        <v>#REF!</v>
      </c>
      <c r="M89" s="278"/>
      <c r="N89" s="231" t="str">
        <f>+IFERROR(VLOOKUP($M89,'10 FORMULAS'!$B$54:$C$55,2,0),"")</f>
        <v/>
      </c>
      <c r="O89" s="279"/>
      <c r="P89" s="279"/>
      <c r="Q89" s="279"/>
      <c r="R89" s="279"/>
      <c r="S89" s="231" t="str">
        <f t="shared" si="8"/>
        <v/>
      </c>
      <c r="T89" s="231" t="str">
        <f t="shared" si="9"/>
        <v/>
      </c>
      <c r="U89" s="231" t="str">
        <f t="shared" si="10"/>
        <v/>
      </c>
      <c r="V89" s="515"/>
      <c r="W89" s="38"/>
      <c r="X89" s="227"/>
      <c r="Y89" s="228"/>
      <c r="Z89" s="228"/>
    </row>
    <row r="90" spans="1:26" ht="29.45" customHeight="1" x14ac:dyDescent="0.25">
      <c r="A90" s="533"/>
      <c r="B90" s="536"/>
      <c r="C90" s="518"/>
      <c r="D90" s="521"/>
      <c r="E90" s="277">
        <v>5</v>
      </c>
      <c r="F90" s="257"/>
      <c r="G90" s="193"/>
      <c r="H90" s="193"/>
      <c r="I90" s="220" t="str">
        <f t="shared" si="7"/>
        <v xml:space="preserve">  </v>
      </c>
      <c r="J90" s="193"/>
      <c r="K90" s="231" t="str">
        <f>+IFERROR(VLOOKUP($J90,'10 FORMULAS'!$B$51:$C$53,2,0),"")</f>
        <v/>
      </c>
      <c r="L90" s="231" t="e">
        <f>+IF(J90="Preventivo","Probabilidad",IF(J90="Detectivo","Probabilidad",IF(#REF!="Correctivo","Impacto","")))</f>
        <v>#REF!</v>
      </c>
      <c r="M90" s="278"/>
      <c r="N90" s="231" t="str">
        <f>+IFERROR(VLOOKUP($M90,'10 FORMULAS'!$B$54:$C$55,2,0),"")</f>
        <v/>
      </c>
      <c r="O90" s="279"/>
      <c r="P90" s="279"/>
      <c r="Q90" s="279"/>
      <c r="R90" s="279"/>
      <c r="S90" s="231" t="str">
        <f t="shared" si="8"/>
        <v/>
      </c>
      <c r="T90" s="231" t="str">
        <f t="shared" si="9"/>
        <v/>
      </c>
      <c r="U90" s="231" t="str">
        <f t="shared" si="10"/>
        <v/>
      </c>
      <c r="V90" s="515"/>
      <c r="W90" s="38"/>
      <c r="X90" s="227"/>
      <c r="Y90" s="228"/>
      <c r="Z90" s="228"/>
    </row>
    <row r="91" spans="1:26" ht="29.45" customHeight="1" thickBot="1" x14ac:dyDescent="0.3">
      <c r="A91" s="534"/>
      <c r="B91" s="537"/>
      <c r="C91" s="519"/>
      <c r="D91" s="522"/>
      <c r="E91" s="280">
        <v>6</v>
      </c>
      <c r="F91" s="260"/>
      <c r="G91" s="194"/>
      <c r="H91" s="194"/>
      <c r="I91" s="220" t="str">
        <f t="shared" si="7"/>
        <v xml:space="preserve">  </v>
      </c>
      <c r="J91" s="193"/>
      <c r="K91" s="231" t="str">
        <f>+IFERROR(VLOOKUP($J91,'10 FORMULAS'!$B$51:$C$53,2,0),"")</f>
        <v/>
      </c>
      <c r="L91" s="231" t="e">
        <f>+IF(J91="Preventivo","Probabilidad",IF(J91="Detectivo","Probabilidad",IF(#REF!="Correctivo","Impacto","")))</f>
        <v>#REF!</v>
      </c>
      <c r="M91" s="278"/>
      <c r="N91" s="231" t="str">
        <f>+IFERROR(VLOOKUP($M91,'10 FORMULAS'!$B$54:$C$55,2,0),"")</f>
        <v/>
      </c>
      <c r="O91" s="279"/>
      <c r="P91" s="279"/>
      <c r="Q91" s="279"/>
      <c r="R91" s="279"/>
      <c r="S91" s="231" t="str">
        <f t="shared" si="8"/>
        <v/>
      </c>
      <c r="T91" s="231" t="str">
        <f t="shared" si="9"/>
        <v/>
      </c>
      <c r="U91" s="231" t="str">
        <f t="shared" si="10"/>
        <v/>
      </c>
      <c r="V91" s="516"/>
      <c r="W91" s="38"/>
    </row>
    <row r="92" spans="1:26" ht="29.45" customHeight="1" x14ac:dyDescent="0.25">
      <c r="A92" s="532" t="str">
        <f>'2 CONTEXTO E IDENTIFICACIÓN'!A23</f>
        <v>R15</v>
      </c>
      <c r="B92" s="535" t="str">
        <f>+'2 CONTEXTO E IDENTIFICACIÓN'!J23</f>
        <v xml:space="preserve"> por a causa de </v>
      </c>
      <c r="C92" s="517" t="str">
        <f>+'3 PROBABIL E IMPACTO INHERENTE'!E23</f>
        <v/>
      </c>
      <c r="D92" s="520" t="str">
        <f>+'3 PROBABIL E IMPACTO INHERENTE'!M23</f>
        <v/>
      </c>
      <c r="E92" s="281">
        <v>1</v>
      </c>
      <c r="F92" s="258"/>
      <c r="G92" s="52"/>
      <c r="H92" s="52"/>
      <c r="I92" s="220" t="str">
        <f t="shared" si="7"/>
        <v xml:space="preserve">  </v>
      </c>
      <c r="J92" s="193"/>
      <c r="K92" s="231" t="str">
        <f>+IFERROR(VLOOKUP($J92,'10 FORMULAS'!$B$51:$C$53,2,0),"")</f>
        <v/>
      </c>
      <c r="L92" s="231" t="e">
        <f>+IF(J92="Preventivo","Probabilidad",IF(J92="Detectivo","Probabilidad",IF(#REF!="Correctivo","Impacto","")))</f>
        <v>#REF!</v>
      </c>
      <c r="M92" s="278"/>
      <c r="N92" s="231" t="str">
        <f>+IFERROR(VLOOKUP($M92,'10 FORMULAS'!$B$54:$C$55,2,0),"")</f>
        <v/>
      </c>
      <c r="O92" s="279"/>
      <c r="P92" s="279"/>
      <c r="Q92" s="279"/>
      <c r="R92" s="279"/>
      <c r="S92" s="231" t="str">
        <f t="shared" si="8"/>
        <v/>
      </c>
      <c r="T92" s="231" t="str">
        <f t="shared" si="9"/>
        <v/>
      </c>
      <c r="U92" s="231" t="str">
        <f t="shared" si="10"/>
        <v/>
      </c>
      <c r="V92" s="513"/>
      <c r="W92" s="38"/>
      <c r="X92" s="227"/>
      <c r="Y92" s="228"/>
      <c r="Z92" s="228"/>
    </row>
    <row r="93" spans="1:26" ht="29.45" customHeight="1" x14ac:dyDescent="0.25">
      <c r="A93" s="533"/>
      <c r="B93" s="536"/>
      <c r="C93" s="518"/>
      <c r="D93" s="521"/>
      <c r="E93" s="277">
        <v>2</v>
      </c>
      <c r="F93" s="257"/>
      <c r="G93" s="193"/>
      <c r="H93" s="193"/>
      <c r="I93" s="220" t="str">
        <f t="shared" si="7"/>
        <v xml:space="preserve">  </v>
      </c>
      <c r="J93" s="193"/>
      <c r="K93" s="231" t="str">
        <f>+IFERROR(VLOOKUP($J93,'10 FORMULAS'!$B$51:$C$53,2,0),"")</f>
        <v/>
      </c>
      <c r="L93" s="231" t="e">
        <f>+IF(J93="Preventivo","Probabilidad",IF(J93="Detectivo","Probabilidad",IF(#REF!="Correctivo","Impacto","")))</f>
        <v>#REF!</v>
      </c>
      <c r="M93" s="278"/>
      <c r="N93" s="231" t="str">
        <f>+IFERROR(VLOOKUP($M93,'10 FORMULAS'!$B$54:$C$55,2,0),"")</f>
        <v/>
      </c>
      <c r="O93" s="279"/>
      <c r="P93" s="279"/>
      <c r="Q93" s="279"/>
      <c r="R93" s="279"/>
      <c r="S93" s="231" t="str">
        <f t="shared" si="8"/>
        <v/>
      </c>
      <c r="T93" s="231" t="str">
        <f t="shared" si="9"/>
        <v/>
      </c>
      <c r="U93" s="231" t="str">
        <f t="shared" si="10"/>
        <v/>
      </c>
      <c r="V93" s="515"/>
      <c r="W93" s="38"/>
      <c r="X93" s="227"/>
      <c r="Y93" s="228"/>
      <c r="Z93" s="228"/>
    </row>
    <row r="94" spans="1:26" ht="29.45" customHeight="1" x14ac:dyDescent="0.25">
      <c r="A94" s="533"/>
      <c r="B94" s="536"/>
      <c r="C94" s="518"/>
      <c r="D94" s="521"/>
      <c r="E94" s="277">
        <v>3</v>
      </c>
      <c r="F94" s="257"/>
      <c r="G94" s="193"/>
      <c r="H94" s="193"/>
      <c r="I94" s="220" t="str">
        <f t="shared" si="7"/>
        <v xml:space="preserve">  </v>
      </c>
      <c r="J94" s="193"/>
      <c r="K94" s="231" t="str">
        <f>+IFERROR(VLOOKUP($J94,'10 FORMULAS'!$B$51:$C$53,2,0),"")</f>
        <v/>
      </c>
      <c r="L94" s="231" t="e">
        <f>+IF(J94="Preventivo","Probabilidad",IF(J94="Detectivo","Probabilidad",IF(#REF!="Correctivo","Impacto","")))</f>
        <v>#REF!</v>
      </c>
      <c r="M94" s="278"/>
      <c r="N94" s="231" t="str">
        <f>+IFERROR(VLOOKUP($M94,'10 FORMULAS'!$B$54:$C$55,2,0),"")</f>
        <v/>
      </c>
      <c r="O94" s="279"/>
      <c r="P94" s="279"/>
      <c r="Q94" s="279"/>
      <c r="R94" s="279"/>
      <c r="S94" s="231" t="str">
        <f t="shared" si="8"/>
        <v/>
      </c>
      <c r="T94" s="231" t="str">
        <f t="shared" si="9"/>
        <v/>
      </c>
      <c r="U94" s="231" t="str">
        <f t="shared" si="10"/>
        <v/>
      </c>
      <c r="V94" s="515"/>
      <c r="W94" s="38"/>
      <c r="X94" s="227"/>
      <c r="Y94" s="228"/>
      <c r="Z94" s="228"/>
    </row>
    <row r="95" spans="1:26" ht="29.45" customHeight="1" x14ac:dyDescent="0.25">
      <c r="A95" s="533"/>
      <c r="B95" s="536"/>
      <c r="C95" s="518"/>
      <c r="D95" s="521"/>
      <c r="E95" s="277">
        <v>4</v>
      </c>
      <c r="F95" s="257"/>
      <c r="G95" s="193"/>
      <c r="H95" s="193"/>
      <c r="I95" s="220" t="str">
        <f t="shared" si="7"/>
        <v xml:space="preserve">  </v>
      </c>
      <c r="J95" s="193"/>
      <c r="K95" s="231" t="str">
        <f>+IFERROR(VLOOKUP($J95,'10 FORMULAS'!$B$51:$C$53,2,0),"")</f>
        <v/>
      </c>
      <c r="L95" s="231" t="e">
        <f>+IF(J95="Preventivo","Probabilidad",IF(J95="Detectivo","Probabilidad",IF(#REF!="Correctivo","Impacto","")))</f>
        <v>#REF!</v>
      </c>
      <c r="M95" s="278"/>
      <c r="N95" s="231" t="str">
        <f>+IFERROR(VLOOKUP($M95,'10 FORMULAS'!$B$54:$C$55,2,0),"")</f>
        <v/>
      </c>
      <c r="O95" s="279"/>
      <c r="P95" s="279"/>
      <c r="Q95" s="279"/>
      <c r="R95" s="279"/>
      <c r="S95" s="231" t="str">
        <f t="shared" si="8"/>
        <v/>
      </c>
      <c r="T95" s="231" t="str">
        <f t="shared" si="9"/>
        <v/>
      </c>
      <c r="U95" s="231" t="str">
        <f t="shared" si="10"/>
        <v/>
      </c>
      <c r="V95" s="515"/>
      <c r="W95" s="38"/>
      <c r="X95" s="227"/>
      <c r="Y95" s="228"/>
      <c r="Z95" s="228"/>
    </row>
    <row r="96" spans="1:26" ht="29.45" customHeight="1" x14ac:dyDescent="0.25">
      <c r="A96" s="533"/>
      <c r="B96" s="536"/>
      <c r="C96" s="518"/>
      <c r="D96" s="521"/>
      <c r="E96" s="277">
        <v>5</v>
      </c>
      <c r="F96" s="257"/>
      <c r="G96" s="193"/>
      <c r="H96" s="193"/>
      <c r="I96" s="220" t="str">
        <f t="shared" si="7"/>
        <v xml:space="preserve">  </v>
      </c>
      <c r="J96" s="193"/>
      <c r="K96" s="231" t="str">
        <f>+IFERROR(VLOOKUP($J96,'10 FORMULAS'!$B$51:$C$53,2,0),"")</f>
        <v/>
      </c>
      <c r="L96" s="231" t="e">
        <f>+IF(J96="Preventivo","Probabilidad",IF(J96="Detectivo","Probabilidad",IF(#REF!="Correctivo","Impacto","")))</f>
        <v>#REF!</v>
      </c>
      <c r="M96" s="278"/>
      <c r="N96" s="231" t="str">
        <f>+IFERROR(VLOOKUP($M96,'10 FORMULAS'!$B$54:$C$55,2,0),"")</f>
        <v/>
      </c>
      <c r="O96" s="279"/>
      <c r="P96" s="279"/>
      <c r="Q96" s="279"/>
      <c r="R96" s="279"/>
      <c r="S96" s="231" t="str">
        <f t="shared" si="8"/>
        <v/>
      </c>
      <c r="T96" s="231" t="str">
        <f t="shared" si="9"/>
        <v/>
      </c>
      <c r="U96" s="231" t="str">
        <f t="shared" si="10"/>
        <v/>
      </c>
      <c r="V96" s="515"/>
      <c r="W96" s="38"/>
      <c r="X96" s="227"/>
      <c r="Y96" s="228"/>
      <c r="Z96" s="228"/>
    </row>
    <row r="97" spans="1:26" ht="29.45" customHeight="1" thickBot="1" x14ac:dyDescent="0.3">
      <c r="A97" s="534"/>
      <c r="B97" s="537"/>
      <c r="C97" s="519"/>
      <c r="D97" s="522"/>
      <c r="E97" s="280">
        <v>6</v>
      </c>
      <c r="F97" s="260"/>
      <c r="G97" s="194"/>
      <c r="H97" s="194"/>
      <c r="I97" s="220" t="str">
        <f t="shared" si="7"/>
        <v xml:space="preserve">  </v>
      </c>
      <c r="J97" s="193"/>
      <c r="K97" s="231" t="str">
        <f>+IFERROR(VLOOKUP($J97,'10 FORMULAS'!$B$51:$C$53,2,0),"")</f>
        <v/>
      </c>
      <c r="L97" s="231" t="e">
        <f>+IF(J97="Preventivo","Probabilidad",IF(J97="Detectivo","Probabilidad",IF(#REF!="Correctivo","Impacto","")))</f>
        <v>#REF!</v>
      </c>
      <c r="M97" s="278"/>
      <c r="N97" s="231" t="str">
        <f>+IFERROR(VLOOKUP($M97,'10 FORMULAS'!$B$54:$C$55,2,0),"")</f>
        <v/>
      </c>
      <c r="O97" s="279"/>
      <c r="P97" s="279"/>
      <c r="Q97" s="279"/>
      <c r="R97" s="279"/>
      <c r="S97" s="231" t="str">
        <f t="shared" si="8"/>
        <v/>
      </c>
      <c r="T97" s="231" t="str">
        <f t="shared" si="9"/>
        <v/>
      </c>
      <c r="U97" s="231" t="str">
        <f t="shared" si="10"/>
        <v/>
      </c>
      <c r="V97" s="516"/>
      <c r="W97" s="38"/>
    </row>
    <row r="98" spans="1:26" ht="29.45" customHeight="1" x14ac:dyDescent="0.25">
      <c r="A98" s="532" t="str">
        <f>'2 CONTEXTO E IDENTIFICACIÓN'!A24</f>
        <v>R16</v>
      </c>
      <c r="B98" s="535" t="str">
        <f>+'2 CONTEXTO E IDENTIFICACIÓN'!J24</f>
        <v xml:space="preserve"> por a causa de </v>
      </c>
      <c r="C98" s="517" t="str">
        <f>+'3 PROBABIL E IMPACTO INHERENTE'!E24</f>
        <v/>
      </c>
      <c r="D98" s="520" t="str">
        <f>+'3 PROBABIL E IMPACTO INHERENTE'!M24</f>
        <v/>
      </c>
      <c r="E98" s="281">
        <v>1</v>
      </c>
      <c r="F98" s="258"/>
      <c r="G98" s="52"/>
      <c r="H98" s="52"/>
      <c r="I98" s="220" t="str">
        <f t="shared" si="7"/>
        <v xml:space="preserve">  </v>
      </c>
      <c r="J98" s="193"/>
      <c r="K98" s="231" t="str">
        <f>+IFERROR(VLOOKUP($J98,'10 FORMULAS'!$B$51:$C$53,2,0),"")</f>
        <v/>
      </c>
      <c r="L98" s="231" t="e">
        <f>+IF(J98="Preventivo","Probabilidad",IF(J98="Detectivo","Probabilidad",IF(#REF!="Correctivo","Impacto","")))</f>
        <v>#REF!</v>
      </c>
      <c r="M98" s="278"/>
      <c r="N98" s="231" t="str">
        <f>+IFERROR(VLOOKUP($M98,'10 FORMULAS'!$B$54:$C$55,2,0),"")</f>
        <v/>
      </c>
      <c r="O98" s="279"/>
      <c r="P98" s="279"/>
      <c r="Q98" s="279"/>
      <c r="R98" s="279"/>
      <c r="S98" s="231" t="str">
        <f t="shared" si="8"/>
        <v/>
      </c>
      <c r="T98" s="231" t="str">
        <f t="shared" si="9"/>
        <v/>
      </c>
      <c r="U98" s="231" t="str">
        <f t="shared" si="10"/>
        <v/>
      </c>
      <c r="V98" s="513"/>
      <c r="W98" s="38"/>
      <c r="X98" s="227"/>
      <c r="Y98" s="228"/>
      <c r="Z98" s="228"/>
    </row>
    <row r="99" spans="1:26" ht="29.45" customHeight="1" x14ac:dyDescent="0.25">
      <c r="A99" s="533"/>
      <c r="B99" s="536"/>
      <c r="C99" s="518"/>
      <c r="D99" s="521"/>
      <c r="E99" s="277">
        <v>2</v>
      </c>
      <c r="F99" s="257"/>
      <c r="G99" s="193"/>
      <c r="H99" s="193"/>
      <c r="I99" s="220" t="str">
        <f t="shared" si="7"/>
        <v xml:space="preserve">  </v>
      </c>
      <c r="J99" s="193"/>
      <c r="K99" s="231" t="str">
        <f>+IFERROR(VLOOKUP($J99,'10 FORMULAS'!$B$51:$C$53,2,0),"")</f>
        <v/>
      </c>
      <c r="L99" s="231" t="e">
        <f>+IF(J99="Preventivo","Probabilidad",IF(J99="Detectivo","Probabilidad",IF(#REF!="Correctivo","Impacto","")))</f>
        <v>#REF!</v>
      </c>
      <c r="M99" s="278"/>
      <c r="N99" s="231" t="str">
        <f>+IFERROR(VLOOKUP($M99,'10 FORMULAS'!$B$54:$C$55,2,0),"")</f>
        <v/>
      </c>
      <c r="O99" s="279"/>
      <c r="P99" s="279"/>
      <c r="Q99" s="279"/>
      <c r="R99" s="279"/>
      <c r="S99" s="231" t="str">
        <f t="shared" si="8"/>
        <v/>
      </c>
      <c r="T99" s="231" t="str">
        <f t="shared" si="9"/>
        <v/>
      </c>
      <c r="U99" s="231" t="str">
        <f t="shared" si="10"/>
        <v/>
      </c>
      <c r="V99" s="515"/>
      <c r="W99" s="38"/>
      <c r="X99" s="227"/>
      <c r="Y99" s="228"/>
      <c r="Z99" s="228"/>
    </row>
    <row r="100" spans="1:26" ht="29.45" customHeight="1" x14ac:dyDescent="0.25">
      <c r="A100" s="533"/>
      <c r="B100" s="536"/>
      <c r="C100" s="518"/>
      <c r="D100" s="521"/>
      <c r="E100" s="277">
        <v>3</v>
      </c>
      <c r="F100" s="257"/>
      <c r="G100" s="193"/>
      <c r="H100" s="193"/>
      <c r="I100" s="220" t="str">
        <f t="shared" si="7"/>
        <v xml:space="preserve">  </v>
      </c>
      <c r="J100" s="193"/>
      <c r="K100" s="231" t="str">
        <f>+IFERROR(VLOOKUP($J100,'10 FORMULAS'!$B$51:$C$53,2,0),"")</f>
        <v/>
      </c>
      <c r="L100" s="231" t="e">
        <f>+IF(J100="Preventivo","Probabilidad",IF(J100="Detectivo","Probabilidad",IF(#REF!="Correctivo","Impacto","")))</f>
        <v>#REF!</v>
      </c>
      <c r="M100" s="278"/>
      <c r="N100" s="231" t="str">
        <f>+IFERROR(VLOOKUP($M100,'10 FORMULAS'!$B$54:$C$55,2,0),"")</f>
        <v/>
      </c>
      <c r="O100" s="279"/>
      <c r="P100" s="279"/>
      <c r="Q100" s="279"/>
      <c r="R100" s="279"/>
      <c r="S100" s="231" t="str">
        <f t="shared" si="8"/>
        <v/>
      </c>
      <c r="T100" s="231" t="str">
        <f t="shared" si="9"/>
        <v/>
      </c>
      <c r="U100" s="231" t="str">
        <f t="shared" si="10"/>
        <v/>
      </c>
      <c r="V100" s="515"/>
      <c r="W100" s="38"/>
      <c r="X100" s="227"/>
      <c r="Y100" s="228"/>
      <c r="Z100" s="228"/>
    </row>
    <row r="101" spans="1:26" ht="29.45" customHeight="1" x14ac:dyDescent="0.25">
      <c r="A101" s="533"/>
      <c r="B101" s="536"/>
      <c r="C101" s="518"/>
      <c r="D101" s="521"/>
      <c r="E101" s="277">
        <v>4</v>
      </c>
      <c r="F101" s="257"/>
      <c r="G101" s="193"/>
      <c r="H101" s="193"/>
      <c r="I101" s="220" t="str">
        <f t="shared" si="7"/>
        <v xml:space="preserve">  </v>
      </c>
      <c r="J101" s="193"/>
      <c r="K101" s="231" t="str">
        <f>+IFERROR(VLOOKUP($J101,'10 FORMULAS'!$B$51:$C$53,2,0),"")</f>
        <v/>
      </c>
      <c r="L101" s="231" t="e">
        <f>+IF(J101="Preventivo","Probabilidad",IF(J101="Detectivo","Probabilidad",IF(#REF!="Correctivo","Impacto","")))</f>
        <v>#REF!</v>
      </c>
      <c r="M101" s="278"/>
      <c r="N101" s="231" t="str">
        <f>+IFERROR(VLOOKUP($M101,'10 FORMULAS'!$B$54:$C$55,2,0),"")</f>
        <v/>
      </c>
      <c r="O101" s="279"/>
      <c r="P101" s="279"/>
      <c r="Q101" s="279"/>
      <c r="R101" s="279"/>
      <c r="S101" s="231" t="str">
        <f t="shared" si="8"/>
        <v/>
      </c>
      <c r="T101" s="231" t="str">
        <f t="shared" si="9"/>
        <v/>
      </c>
      <c r="U101" s="231" t="str">
        <f t="shared" si="10"/>
        <v/>
      </c>
      <c r="V101" s="515"/>
      <c r="W101" s="38"/>
      <c r="X101" s="227"/>
      <c r="Y101" s="228"/>
      <c r="Z101" s="228"/>
    </row>
    <row r="102" spans="1:26" ht="29.45" customHeight="1" x14ac:dyDescent="0.25">
      <c r="A102" s="533"/>
      <c r="B102" s="536"/>
      <c r="C102" s="518"/>
      <c r="D102" s="521"/>
      <c r="E102" s="277">
        <v>5</v>
      </c>
      <c r="F102" s="257"/>
      <c r="G102" s="193"/>
      <c r="H102" s="193"/>
      <c r="I102" s="220" t="str">
        <f t="shared" si="7"/>
        <v xml:space="preserve">  </v>
      </c>
      <c r="J102" s="193"/>
      <c r="K102" s="231" t="str">
        <f>+IFERROR(VLOOKUP($J102,'10 FORMULAS'!$B$51:$C$53,2,0),"")</f>
        <v/>
      </c>
      <c r="L102" s="231" t="e">
        <f>+IF(J102="Preventivo","Probabilidad",IF(J102="Detectivo","Probabilidad",IF(#REF!="Correctivo","Impacto","")))</f>
        <v>#REF!</v>
      </c>
      <c r="M102" s="278"/>
      <c r="N102" s="231" t="str">
        <f>+IFERROR(VLOOKUP($M102,'10 FORMULAS'!$B$54:$C$55,2,0),"")</f>
        <v/>
      </c>
      <c r="O102" s="279"/>
      <c r="P102" s="279"/>
      <c r="Q102" s="279"/>
      <c r="R102" s="279"/>
      <c r="S102" s="231" t="str">
        <f t="shared" si="8"/>
        <v/>
      </c>
      <c r="T102" s="231" t="str">
        <f t="shared" si="9"/>
        <v/>
      </c>
      <c r="U102" s="231" t="str">
        <f t="shared" si="10"/>
        <v/>
      </c>
      <c r="V102" s="515"/>
      <c r="W102" s="38"/>
      <c r="X102" s="227"/>
      <c r="Y102" s="228"/>
      <c r="Z102" s="228"/>
    </row>
    <row r="103" spans="1:26" ht="29.45" customHeight="1" thickBot="1" x14ac:dyDescent="0.3">
      <c r="A103" s="534"/>
      <c r="B103" s="537"/>
      <c r="C103" s="519"/>
      <c r="D103" s="522"/>
      <c r="E103" s="280">
        <v>6</v>
      </c>
      <c r="F103" s="260"/>
      <c r="G103" s="194"/>
      <c r="H103" s="194"/>
      <c r="I103" s="220" t="str">
        <f t="shared" si="7"/>
        <v xml:space="preserve">  </v>
      </c>
      <c r="J103" s="193"/>
      <c r="K103" s="231" t="str">
        <f>+IFERROR(VLOOKUP($J103,'10 FORMULAS'!$B$51:$C$53,2,0),"")</f>
        <v/>
      </c>
      <c r="L103" s="231" t="e">
        <f>+IF(J103="Preventivo","Probabilidad",IF(J103="Detectivo","Probabilidad",IF(#REF!="Correctivo","Impacto","")))</f>
        <v>#REF!</v>
      </c>
      <c r="M103" s="278"/>
      <c r="N103" s="231" t="str">
        <f>+IFERROR(VLOOKUP($M103,'10 FORMULAS'!$B$54:$C$55,2,0),"")</f>
        <v/>
      </c>
      <c r="O103" s="279"/>
      <c r="P103" s="279"/>
      <c r="Q103" s="279"/>
      <c r="R103" s="279"/>
      <c r="S103" s="231" t="str">
        <f t="shared" si="8"/>
        <v/>
      </c>
      <c r="T103" s="231" t="str">
        <f t="shared" si="9"/>
        <v/>
      </c>
      <c r="U103" s="231" t="str">
        <f t="shared" si="10"/>
        <v/>
      </c>
      <c r="V103" s="516"/>
      <c r="W103" s="38"/>
    </row>
    <row r="104" spans="1:26" ht="29.45" customHeight="1" x14ac:dyDescent="0.25">
      <c r="A104" s="532" t="str">
        <f>'2 CONTEXTO E IDENTIFICACIÓN'!A25</f>
        <v>R17</v>
      </c>
      <c r="B104" s="535" t="str">
        <f>+'2 CONTEXTO E IDENTIFICACIÓN'!J25</f>
        <v xml:space="preserve"> por a causa de </v>
      </c>
      <c r="C104" s="517" t="str">
        <f>+'3 PROBABIL E IMPACTO INHERENTE'!E25</f>
        <v/>
      </c>
      <c r="D104" s="520" t="str">
        <f>+'3 PROBABIL E IMPACTO INHERENTE'!M25</f>
        <v/>
      </c>
      <c r="E104" s="281">
        <v>1</v>
      </c>
      <c r="F104" s="258"/>
      <c r="G104" s="52"/>
      <c r="H104" s="52"/>
      <c r="I104" s="220" t="str">
        <f t="shared" si="7"/>
        <v xml:space="preserve">  </v>
      </c>
      <c r="J104" s="193"/>
      <c r="K104" s="231" t="str">
        <f>+IFERROR(VLOOKUP($J104,'10 FORMULAS'!$B$51:$C$53,2,0),"")</f>
        <v/>
      </c>
      <c r="L104" s="231" t="e">
        <f>+IF(J104="Preventivo","Probabilidad",IF(J104="Detectivo","Probabilidad",IF(#REF!="Correctivo","Impacto","")))</f>
        <v>#REF!</v>
      </c>
      <c r="M104" s="278"/>
      <c r="N104" s="231" t="str">
        <f>+IFERROR(VLOOKUP($M104,'10 FORMULAS'!$B$54:$C$55,2,0),"")</f>
        <v/>
      </c>
      <c r="O104" s="279"/>
      <c r="P104" s="279"/>
      <c r="Q104" s="279"/>
      <c r="R104" s="279"/>
      <c r="S104" s="231" t="str">
        <f t="shared" ref="S104:S127" si="11">+IFERROR($K104+$N104,"")</f>
        <v/>
      </c>
      <c r="T104" s="231" t="str">
        <f t="shared" si="9"/>
        <v/>
      </c>
      <c r="U104" s="231" t="str">
        <f t="shared" si="10"/>
        <v/>
      </c>
      <c r="V104" s="513"/>
      <c r="W104" s="38"/>
      <c r="X104" s="227"/>
      <c r="Y104" s="228"/>
      <c r="Z104" s="228"/>
    </row>
    <row r="105" spans="1:26" ht="29.45" customHeight="1" x14ac:dyDescent="0.25">
      <c r="A105" s="538"/>
      <c r="B105" s="539"/>
      <c r="C105" s="526"/>
      <c r="D105" s="524"/>
      <c r="E105" s="277">
        <v>2</v>
      </c>
      <c r="F105" s="256"/>
      <c r="G105" s="253"/>
      <c r="H105" s="253"/>
      <c r="I105" s="220" t="str">
        <f t="shared" si="7"/>
        <v xml:space="preserve">  </v>
      </c>
      <c r="J105" s="193"/>
      <c r="K105" s="231" t="str">
        <f>+IFERROR(VLOOKUP($J105,'10 FORMULAS'!$B$51:$C$53,2,0),"")</f>
        <v/>
      </c>
      <c r="L105" s="231" t="e">
        <f>+IF(J105="Preventivo","Probabilidad",IF(J105="Detectivo","Probabilidad",IF(#REF!="Correctivo","Impacto","")))</f>
        <v>#REF!</v>
      </c>
      <c r="M105" s="278"/>
      <c r="N105" s="231" t="str">
        <f>+IFERROR(VLOOKUP($M105,'10 FORMULAS'!$B$54:$C$55,2,0),"")</f>
        <v/>
      </c>
      <c r="O105" s="279"/>
      <c r="P105" s="279"/>
      <c r="Q105" s="279"/>
      <c r="R105" s="279"/>
      <c r="S105" s="231" t="str">
        <f t="shared" si="11"/>
        <v/>
      </c>
      <c r="T105" s="231" t="str">
        <f t="shared" si="9"/>
        <v/>
      </c>
      <c r="U105" s="231" t="str">
        <f t="shared" si="10"/>
        <v/>
      </c>
      <c r="V105" s="514"/>
      <c r="W105" s="38"/>
      <c r="X105" s="227"/>
      <c r="Y105" s="228"/>
      <c r="Z105" s="228"/>
    </row>
    <row r="106" spans="1:26" ht="29.45" customHeight="1" x14ac:dyDescent="0.25">
      <c r="A106" s="538"/>
      <c r="B106" s="539"/>
      <c r="C106" s="526"/>
      <c r="D106" s="524"/>
      <c r="E106" s="277">
        <v>3</v>
      </c>
      <c r="F106" s="256"/>
      <c r="G106" s="253"/>
      <c r="H106" s="253"/>
      <c r="I106" s="220" t="str">
        <f t="shared" si="7"/>
        <v xml:space="preserve">  </v>
      </c>
      <c r="J106" s="193"/>
      <c r="K106" s="231" t="str">
        <f>+IFERROR(VLOOKUP($J106,'10 FORMULAS'!$B$51:$C$53,2,0),"")</f>
        <v/>
      </c>
      <c r="L106" s="231" t="e">
        <f>+IF(J106="Preventivo","Probabilidad",IF(J106="Detectivo","Probabilidad",IF(#REF!="Correctivo","Impacto","")))</f>
        <v>#REF!</v>
      </c>
      <c r="M106" s="278"/>
      <c r="N106" s="231" t="str">
        <f>+IFERROR(VLOOKUP($M106,'10 FORMULAS'!$B$54:$C$55,2,0),"")</f>
        <v/>
      </c>
      <c r="O106" s="279"/>
      <c r="P106" s="279"/>
      <c r="Q106" s="279"/>
      <c r="R106" s="279"/>
      <c r="S106" s="231" t="str">
        <f t="shared" si="11"/>
        <v/>
      </c>
      <c r="T106" s="231" t="str">
        <f t="shared" si="9"/>
        <v/>
      </c>
      <c r="U106" s="231" t="str">
        <f t="shared" si="10"/>
        <v/>
      </c>
      <c r="V106" s="514"/>
      <c r="W106" s="38"/>
      <c r="X106" s="227"/>
      <c r="Y106" s="228"/>
      <c r="Z106" s="228"/>
    </row>
    <row r="107" spans="1:26" ht="29.45" customHeight="1" x14ac:dyDescent="0.25">
      <c r="A107" s="533"/>
      <c r="B107" s="536"/>
      <c r="C107" s="518"/>
      <c r="D107" s="521"/>
      <c r="E107" s="277">
        <v>4</v>
      </c>
      <c r="F107" s="257"/>
      <c r="G107" s="193"/>
      <c r="H107" s="193"/>
      <c r="I107" s="220" t="str">
        <f t="shared" si="7"/>
        <v xml:space="preserve">  </v>
      </c>
      <c r="J107" s="193"/>
      <c r="K107" s="231" t="str">
        <f>+IFERROR(VLOOKUP($J107,'10 FORMULAS'!$B$51:$C$53,2,0),"")</f>
        <v/>
      </c>
      <c r="L107" s="231" t="e">
        <f>+IF(J107="Preventivo","Probabilidad",IF(J107="Detectivo","Probabilidad",IF(#REF!="Correctivo","Impacto","")))</f>
        <v>#REF!</v>
      </c>
      <c r="M107" s="278"/>
      <c r="N107" s="231" t="str">
        <f>+IFERROR(VLOOKUP($M107,'10 FORMULAS'!$B$54:$C$55,2,0),"")</f>
        <v/>
      </c>
      <c r="O107" s="279"/>
      <c r="P107" s="279"/>
      <c r="Q107" s="279"/>
      <c r="R107" s="279"/>
      <c r="S107" s="231" t="str">
        <f t="shared" si="11"/>
        <v/>
      </c>
      <c r="T107" s="231" t="str">
        <f t="shared" si="9"/>
        <v/>
      </c>
      <c r="U107" s="231" t="str">
        <f t="shared" si="10"/>
        <v/>
      </c>
      <c r="V107" s="515"/>
      <c r="W107" s="38"/>
      <c r="X107" s="227"/>
      <c r="Y107" s="228"/>
      <c r="Z107" s="228"/>
    </row>
    <row r="108" spans="1:26" ht="29.45" customHeight="1" x14ac:dyDescent="0.25">
      <c r="A108" s="533"/>
      <c r="B108" s="536"/>
      <c r="C108" s="518"/>
      <c r="D108" s="521"/>
      <c r="E108" s="277">
        <v>5</v>
      </c>
      <c r="F108" s="257"/>
      <c r="G108" s="193"/>
      <c r="H108" s="193"/>
      <c r="I108" s="220" t="str">
        <f t="shared" si="7"/>
        <v xml:space="preserve">  </v>
      </c>
      <c r="J108" s="193"/>
      <c r="K108" s="231" t="str">
        <f>+IFERROR(VLOOKUP($J108,'10 FORMULAS'!$B$51:$C$53,2,0),"")</f>
        <v/>
      </c>
      <c r="L108" s="231" t="e">
        <f>+IF(J108="Preventivo","Probabilidad",IF(J108="Detectivo","Probabilidad",IF(#REF!="Correctivo","Impacto","")))</f>
        <v>#REF!</v>
      </c>
      <c r="M108" s="278"/>
      <c r="N108" s="231" t="str">
        <f>+IFERROR(VLOOKUP($M108,'10 FORMULAS'!$B$54:$C$55,2,0),"")</f>
        <v/>
      </c>
      <c r="O108" s="279"/>
      <c r="P108" s="279"/>
      <c r="Q108" s="279"/>
      <c r="R108" s="279"/>
      <c r="S108" s="231" t="str">
        <f t="shared" si="11"/>
        <v/>
      </c>
      <c r="T108" s="231" t="str">
        <f t="shared" si="9"/>
        <v/>
      </c>
      <c r="U108" s="231" t="str">
        <f t="shared" si="10"/>
        <v/>
      </c>
      <c r="V108" s="515"/>
      <c r="W108" s="38"/>
      <c r="X108" s="227"/>
      <c r="Y108" s="228"/>
      <c r="Z108" s="228"/>
    </row>
    <row r="109" spans="1:26" ht="29.45" customHeight="1" thickBot="1" x14ac:dyDescent="0.3">
      <c r="A109" s="534"/>
      <c r="B109" s="537"/>
      <c r="C109" s="519"/>
      <c r="D109" s="522"/>
      <c r="E109" s="280">
        <v>6</v>
      </c>
      <c r="F109" s="260"/>
      <c r="G109" s="194"/>
      <c r="H109" s="194"/>
      <c r="I109" s="220" t="str">
        <f t="shared" si="7"/>
        <v xml:space="preserve">  </v>
      </c>
      <c r="J109" s="193"/>
      <c r="K109" s="231" t="str">
        <f>+IFERROR(VLOOKUP($J109,'10 FORMULAS'!$B$51:$C$53,2,0),"")</f>
        <v/>
      </c>
      <c r="L109" s="231" t="e">
        <f>+IF(J109="Preventivo","Probabilidad",IF(J109="Detectivo","Probabilidad",IF(#REF!="Correctivo","Impacto","")))</f>
        <v>#REF!</v>
      </c>
      <c r="M109" s="278"/>
      <c r="N109" s="231" t="str">
        <f>+IFERROR(VLOOKUP($M109,'10 FORMULAS'!$B$54:$C$55,2,0),"")</f>
        <v/>
      </c>
      <c r="O109" s="279"/>
      <c r="P109" s="279"/>
      <c r="Q109" s="279"/>
      <c r="R109" s="279"/>
      <c r="S109" s="231" t="str">
        <f t="shared" si="11"/>
        <v/>
      </c>
      <c r="T109" s="231" t="str">
        <f t="shared" si="9"/>
        <v/>
      </c>
      <c r="U109" s="231" t="str">
        <f t="shared" si="10"/>
        <v/>
      </c>
      <c r="V109" s="516"/>
      <c r="W109" s="38"/>
    </row>
    <row r="110" spans="1:26" ht="29.45" customHeight="1" x14ac:dyDescent="0.25">
      <c r="A110" s="532" t="str">
        <f>'2 CONTEXTO E IDENTIFICACIÓN'!A26</f>
        <v>R18</v>
      </c>
      <c r="B110" s="535" t="str">
        <f>+'2 CONTEXTO E IDENTIFICACIÓN'!J26</f>
        <v xml:space="preserve"> por a causa de </v>
      </c>
      <c r="C110" s="517" t="str">
        <f>+'3 PROBABIL E IMPACTO INHERENTE'!E26</f>
        <v/>
      </c>
      <c r="D110" s="520" t="str">
        <f>+'3 PROBABIL E IMPACTO INHERENTE'!M26</f>
        <v/>
      </c>
      <c r="E110" s="281">
        <v>1</v>
      </c>
      <c r="F110" s="258"/>
      <c r="G110" s="52"/>
      <c r="H110" s="52"/>
      <c r="I110" s="220" t="str">
        <f t="shared" si="7"/>
        <v xml:space="preserve">  </v>
      </c>
      <c r="J110" s="193"/>
      <c r="K110" s="231" t="str">
        <f>+IFERROR(VLOOKUP($J110,'10 FORMULAS'!$B$51:$C$53,2,0),"")</f>
        <v/>
      </c>
      <c r="L110" s="231" t="e">
        <f>+IF(J110="Preventivo","Probabilidad",IF(J110="Detectivo","Probabilidad",IF(#REF!="Correctivo","Impacto","")))</f>
        <v>#REF!</v>
      </c>
      <c r="M110" s="278"/>
      <c r="N110" s="231" t="str">
        <f>+IFERROR(VLOOKUP($M110,'10 FORMULAS'!$B$54:$C$55,2,0),"")</f>
        <v/>
      </c>
      <c r="O110" s="279"/>
      <c r="P110" s="279"/>
      <c r="Q110" s="279"/>
      <c r="R110" s="279"/>
      <c r="S110" s="231" t="str">
        <f t="shared" si="11"/>
        <v/>
      </c>
      <c r="T110" s="231" t="str">
        <f t="shared" si="9"/>
        <v/>
      </c>
      <c r="U110" s="231" t="str">
        <f t="shared" si="10"/>
        <v/>
      </c>
      <c r="V110" s="513"/>
      <c r="W110" s="38"/>
      <c r="X110" s="227"/>
      <c r="Y110" s="228"/>
      <c r="Z110" s="228"/>
    </row>
    <row r="111" spans="1:26" ht="29.45" customHeight="1" x14ac:dyDescent="0.25">
      <c r="A111" s="538"/>
      <c r="B111" s="539"/>
      <c r="C111" s="526"/>
      <c r="D111" s="524"/>
      <c r="E111" s="277">
        <v>2</v>
      </c>
      <c r="F111" s="256"/>
      <c r="G111" s="253"/>
      <c r="H111" s="253"/>
      <c r="I111" s="220" t="str">
        <f t="shared" si="7"/>
        <v xml:space="preserve">  </v>
      </c>
      <c r="J111" s="193"/>
      <c r="K111" s="231" t="str">
        <f>+IFERROR(VLOOKUP($J111,'10 FORMULAS'!$B$51:$C$53,2,0),"")</f>
        <v/>
      </c>
      <c r="L111" s="231" t="e">
        <f>+IF(J111="Preventivo","Probabilidad",IF(J111="Detectivo","Probabilidad",IF(#REF!="Correctivo","Impacto","")))</f>
        <v>#REF!</v>
      </c>
      <c r="M111" s="278"/>
      <c r="N111" s="231" t="str">
        <f>+IFERROR(VLOOKUP($M111,'10 FORMULAS'!$B$54:$C$55,2,0),"")</f>
        <v/>
      </c>
      <c r="O111" s="279"/>
      <c r="P111" s="279"/>
      <c r="Q111" s="279"/>
      <c r="R111" s="279"/>
      <c r="S111" s="231" t="str">
        <f t="shared" si="11"/>
        <v/>
      </c>
      <c r="T111" s="231" t="str">
        <f t="shared" si="9"/>
        <v/>
      </c>
      <c r="U111" s="231" t="str">
        <f t="shared" si="10"/>
        <v/>
      </c>
      <c r="V111" s="514"/>
      <c r="W111" s="38"/>
      <c r="X111" s="227"/>
      <c r="Y111" s="228"/>
      <c r="Z111" s="228"/>
    </row>
    <row r="112" spans="1:26" ht="29.45" customHeight="1" x14ac:dyDescent="0.25">
      <c r="A112" s="538"/>
      <c r="B112" s="539"/>
      <c r="C112" s="526"/>
      <c r="D112" s="524"/>
      <c r="E112" s="277">
        <v>3</v>
      </c>
      <c r="F112" s="256"/>
      <c r="G112" s="253"/>
      <c r="H112" s="253"/>
      <c r="I112" s="220" t="str">
        <f t="shared" si="7"/>
        <v xml:space="preserve">  </v>
      </c>
      <c r="J112" s="193"/>
      <c r="K112" s="231" t="str">
        <f>+IFERROR(VLOOKUP($J112,'10 FORMULAS'!$B$51:$C$53,2,0),"")</f>
        <v/>
      </c>
      <c r="L112" s="231" t="e">
        <f>+IF(J112="Preventivo","Probabilidad",IF(J112="Detectivo","Probabilidad",IF(#REF!="Correctivo","Impacto","")))</f>
        <v>#REF!</v>
      </c>
      <c r="M112" s="278"/>
      <c r="N112" s="231" t="str">
        <f>+IFERROR(VLOOKUP($M112,'10 FORMULAS'!$B$54:$C$55,2,0),"")</f>
        <v/>
      </c>
      <c r="O112" s="279"/>
      <c r="P112" s="279"/>
      <c r="Q112" s="279"/>
      <c r="R112" s="279"/>
      <c r="S112" s="231" t="str">
        <f t="shared" si="11"/>
        <v/>
      </c>
      <c r="T112" s="231" t="str">
        <f t="shared" si="9"/>
        <v/>
      </c>
      <c r="U112" s="231" t="str">
        <f t="shared" si="10"/>
        <v/>
      </c>
      <c r="V112" s="514"/>
      <c r="W112" s="38"/>
      <c r="X112" s="227"/>
      <c r="Y112" s="228"/>
      <c r="Z112" s="228"/>
    </row>
    <row r="113" spans="1:26" ht="29.45" customHeight="1" x14ac:dyDescent="0.25">
      <c r="A113" s="533"/>
      <c r="B113" s="536"/>
      <c r="C113" s="518"/>
      <c r="D113" s="521"/>
      <c r="E113" s="277">
        <v>4</v>
      </c>
      <c r="F113" s="257"/>
      <c r="G113" s="193"/>
      <c r="H113" s="193"/>
      <c r="I113" s="220" t="str">
        <f t="shared" si="7"/>
        <v xml:space="preserve">  </v>
      </c>
      <c r="J113" s="193"/>
      <c r="K113" s="231" t="str">
        <f>+IFERROR(VLOOKUP($J113,'10 FORMULAS'!$B$51:$C$53,2,0),"")</f>
        <v/>
      </c>
      <c r="L113" s="231" t="e">
        <f>+IF(J113="Preventivo","Probabilidad",IF(J113="Detectivo","Probabilidad",IF(#REF!="Correctivo","Impacto","")))</f>
        <v>#REF!</v>
      </c>
      <c r="M113" s="278"/>
      <c r="N113" s="231" t="str">
        <f>+IFERROR(VLOOKUP($M113,'10 FORMULAS'!$B$54:$C$55,2,0),"")</f>
        <v/>
      </c>
      <c r="O113" s="279"/>
      <c r="P113" s="279"/>
      <c r="Q113" s="279"/>
      <c r="R113" s="279"/>
      <c r="S113" s="231" t="str">
        <f t="shared" si="11"/>
        <v/>
      </c>
      <c r="T113" s="231" t="str">
        <f t="shared" si="9"/>
        <v/>
      </c>
      <c r="U113" s="231" t="str">
        <f t="shared" si="10"/>
        <v/>
      </c>
      <c r="V113" s="515"/>
      <c r="W113" s="38"/>
      <c r="X113" s="227"/>
      <c r="Y113" s="228"/>
      <c r="Z113" s="228"/>
    </row>
    <row r="114" spans="1:26" ht="29.45" customHeight="1" x14ac:dyDescent="0.25">
      <c r="A114" s="533"/>
      <c r="B114" s="536"/>
      <c r="C114" s="518"/>
      <c r="D114" s="521"/>
      <c r="E114" s="277">
        <v>5</v>
      </c>
      <c r="F114" s="257"/>
      <c r="G114" s="193"/>
      <c r="H114" s="193"/>
      <c r="I114" s="220" t="str">
        <f t="shared" si="7"/>
        <v xml:space="preserve">  </v>
      </c>
      <c r="J114" s="193"/>
      <c r="K114" s="231" t="str">
        <f>+IFERROR(VLOOKUP($J114,'10 FORMULAS'!$B$51:$C$53,2,0),"")</f>
        <v/>
      </c>
      <c r="L114" s="231" t="e">
        <f>+IF(J114="Preventivo","Probabilidad",IF(J114="Detectivo","Probabilidad",IF(#REF!="Correctivo","Impacto","")))</f>
        <v>#REF!</v>
      </c>
      <c r="M114" s="278"/>
      <c r="N114" s="231" t="str">
        <f>+IFERROR(VLOOKUP($M114,'10 FORMULAS'!$B$54:$C$55,2,0),"")</f>
        <v/>
      </c>
      <c r="O114" s="279"/>
      <c r="P114" s="279"/>
      <c r="Q114" s="279"/>
      <c r="R114" s="279"/>
      <c r="S114" s="231" t="str">
        <f t="shared" si="11"/>
        <v/>
      </c>
      <c r="T114" s="231" t="str">
        <f t="shared" si="9"/>
        <v/>
      </c>
      <c r="U114" s="231" t="str">
        <f t="shared" si="10"/>
        <v/>
      </c>
      <c r="V114" s="515"/>
      <c r="W114" s="38"/>
      <c r="X114" s="227"/>
      <c r="Y114" s="228"/>
      <c r="Z114" s="228"/>
    </row>
    <row r="115" spans="1:26" ht="29.45" customHeight="1" thickBot="1" x14ac:dyDescent="0.3">
      <c r="A115" s="534"/>
      <c r="B115" s="537"/>
      <c r="C115" s="519"/>
      <c r="D115" s="522"/>
      <c r="E115" s="280">
        <v>6</v>
      </c>
      <c r="F115" s="260"/>
      <c r="G115" s="194"/>
      <c r="H115" s="194"/>
      <c r="I115" s="220" t="str">
        <f t="shared" si="7"/>
        <v xml:space="preserve">  </v>
      </c>
      <c r="J115" s="193"/>
      <c r="K115" s="231" t="str">
        <f>+IFERROR(VLOOKUP($J115,'10 FORMULAS'!$B$51:$C$53,2,0),"")</f>
        <v/>
      </c>
      <c r="L115" s="231" t="e">
        <f>+IF(J115="Preventivo","Probabilidad",IF(J115="Detectivo","Probabilidad",IF(#REF!="Correctivo","Impacto","")))</f>
        <v>#REF!</v>
      </c>
      <c r="M115" s="278"/>
      <c r="N115" s="231" t="str">
        <f>+IFERROR(VLOOKUP($M115,'10 FORMULAS'!$B$54:$C$55,2,0),"")</f>
        <v/>
      </c>
      <c r="O115" s="279"/>
      <c r="P115" s="279"/>
      <c r="Q115" s="279"/>
      <c r="R115" s="279"/>
      <c r="S115" s="231" t="str">
        <f t="shared" si="11"/>
        <v/>
      </c>
      <c r="T115" s="231" t="str">
        <f t="shared" si="9"/>
        <v/>
      </c>
      <c r="U115" s="231" t="str">
        <f t="shared" si="10"/>
        <v/>
      </c>
      <c r="V115" s="516"/>
      <c r="W115" s="38"/>
    </row>
    <row r="116" spans="1:26" ht="29.45" customHeight="1" x14ac:dyDescent="0.25">
      <c r="A116" s="532" t="str">
        <f>'2 CONTEXTO E IDENTIFICACIÓN'!A27</f>
        <v>R19</v>
      </c>
      <c r="B116" s="535" t="str">
        <f>+'2 CONTEXTO E IDENTIFICACIÓN'!J27</f>
        <v xml:space="preserve"> por a causa de </v>
      </c>
      <c r="C116" s="517" t="str">
        <f>+'3 PROBABIL E IMPACTO INHERENTE'!E27</f>
        <v/>
      </c>
      <c r="D116" s="520" t="str">
        <f>+'3 PROBABIL E IMPACTO INHERENTE'!M27</f>
        <v/>
      </c>
      <c r="E116" s="281">
        <v>1</v>
      </c>
      <c r="F116" s="258"/>
      <c r="G116" s="52"/>
      <c r="H116" s="52"/>
      <c r="I116" s="220" t="str">
        <f t="shared" si="7"/>
        <v xml:space="preserve">  </v>
      </c>
      <c r="J116" s="193"/>
      <c r="K116" s="231" t="str">
        <f>+IFERROR(VLOOKUP($J116,'10 FORMULAS'!$B$51:$C$53,2,0),"")</f>
        <v/>
      </c>
      <c r="L116" s="231" t="e">
        <f>+IF(J116="Preventivo","Probabilidad",IF(J116="Detectivo","Probabilidad",IF(#REF!="Correctivo","Impacto","")))</f>
        <v>#REF!</v>
      </c>
      <c r="M116" s="278"/>
      <c r="N116" s="231" t="str">
        <f>+IFERROR(VLOOKUP($M116,'10 FORMULAS'!$B$54:$C$55,2,0),"")</f>
        <v/>
      </c>
      <c r="O116" s="279"/>
      <c r="P116" s="279"/>
      <c r="Q116" s="279"/>
      <c r="R116" s="279"/>
      <c r="S116" s="231" t="str">
        <f t="shared" si="11"/>
        <v/>
      </c>
      <c r="T116" s="231" t="str">
        <f t="shared" ref="T116:T127" si="12">+IFERROR(C116*S116,"")</f>
        <v/>
      </c>
      <c r="U116" s="231" t="str">
        <f t="shared" ref="U116:U127" si="13">+IFERROR(S116-T116,"")</f>
        <v/>
      </c>
      <c r="V116" s="513"/>
      <c r="W116" s="38"/>
      <c r="X116" s="227"/>
      <c r="Y116" s="228"/>
      <c r="Z116" s="228"/>
    </row>
    <row r="117" spans="1:26" ht="29.45" customHeight="1" x14ac:dyDescent="0.25">
      <c r="A117" s="538"/>
      <c r="B117" s="539"/>
      <c r="C117" s="526"/>
      <c r="D117" s="524"/>
      <c r="E117" s="277">
        <v>2</v>
      </c>
      <c r="F117" s="256"/>
      <c r="G117" s="253"/>
      <c r="H117" s="253"/>
      <c r="I117" s="220" t="str">
        <f t="shared" si="7"/>
        <v xml:space="preserve">  </v>
      </c>
      <c r="J117" s="193"/>
      <c r="K117" s="231" t="str">
        <f>+IFERROR(VLOOKUP($J117,'10 FORMULAS'!$B$51:$C$53,2,0),"")</f>
        <v/>
      </c>
      <c r="L117" s="231" t="e">
        <f>+IF(J117="Preventivo","Probabilidad",IF(J117="Detectivo","Probabilidad",IF(#REF!="Correctivo","Impacto","")))</f>
        <v>#REF!</v>
      </c>
      <c r="M117" s="278"/>
      <c r="N117" s="231" t="str">
        <f>+IFERROR(VLOOKUP($M117,'10 FORMULAS'!$B$54:$C$55,2,0),"")</f>
        <v/>
      </c>
      <c r="O117" s="279"/>
      <c r="P117" s="279"/>
      <c r="Q117" s="279"/>
      <c r="R117" s="279"/>
      <c r="S117" s="231" t="str">
        <f t="shared" si="11"/>
        <v/>
      </c>
      <c r="T117" s="231" t="str">
        <f t="shared" si="12"/>
        <v/>
      </c>
      <c r="U117" s="231" t="str">
        <f t="shared" si="13"/>
        <v/>
      </c>
      <c r="V117" s="514"/>
      <c r="W117" s="38"/>
      <c r="X117" s="227"/>
      <c r="Y117" s="228"/>
      <c r="Z117" s="228"/>
    </row>
    <row r="118" spans="1:26" ht="29.45" customHeight="1" x14ac:dyDescent="0.25">
      <c r="A118" s="538"/>
      <c r="B118" s="539"/>
      <c r="C118" s="526"/>
      <c r="D118" s="524"/>
      <c r="E118" s="277">
        <v>3</v>
      </c>
      <c r="F118" s="256"/>
      <c r="G118" s="253"/>
      <c r="H118" s="253"/>
      <c r="I118" s="220" t="str">
        <f t="shared" si="7"/>
        <v xml:space="preserve">  </v>
      </c>
      <c r="J118" s="193"/>
      <c r="K118" s="231" t="str">
        <f>+IFERROR(VLOOKUP($J118,'10 FORMULAS'!$B$51:$C$53,2,0),"")</f>
        <v/>
      </c>
      <c r="L118" s="231" t="e">
        <f>+IF(J118="Preventivo","Probabilidad",IF(J118="Detectivo","Probabilidad",IF(#REF!="Correctivo","Impacto","")))</f>
        <v>#REF!</v>
      </c>
      <c r="M118" s="278"/>
      <c r="N118" s="231" t="str">
        <f>+IFERROR(VLOOKUP($M118,'10 FORMULAS'!$B$54:$C$55,2,0),"")</f>
        <v/>
      </c>
      <c r="O118" s="279"/>
      <c r="P118" s="279"/>
      <c r="Q118" s="279"/>
      <c r="R118" s="279"/>
      <c r="S118" s="231" t="str">
        <f t="shared" si="11"/>
        <v/>
      </c>
      <c r="T118" s="231" t="str">
        <f t="shared" si="12"/>
        <v/>
      </c>
      <c r="U118" s="231" t="str">
        <f t="shared" si="13"/>
        <v/>
      </c>
      <c r="V118" s="514"/>
      <c r="W118" s="38"/>
      <c r="X118" s="227"/>
      <c r="Y118" s="228"/>
      <c r="Z118" s="228"/>
    </row>
    <row r="119" spans="1:26" ht="29.45" customHeight="1" x14ac:dyDescent="0.25">
      <c r="A119" s="533"/>
      <c r="B119" s="536"/>
      <c r="C119" s="518"/>
      <c r="D119" s="521"/>
      <c r="E119" s="277">
        <v>4</v>
      </c>
      <c r="F119" s="257"/>
      <c r="G119" s="193"/>
      <c r="H119" s="193"/>
      <c r="I119" s="220" t="str">
        <f t="shared" si="7"/>
        <v xml:space="preserve">  </v>
      </c>
      <c r="J119" s="193"/>
      <c r="K119" s="231" t="str">
        <f>+IFERROR(VLOOKUP($J119,'10 FORMULAS'!$B$51:$C$53,2,0),"")</f>
        <v/>
      </c>
      <c r="L119" s="231" t="e">
        <f>+IF(J119="Preventivo","Probabilidad",IF(J119="Detectivo","Probabilidad",IF(#REF!="Correctivo","Impacto","")))</f>
        <v>#REF!</v>
      </c>
      <c r="M119" s="278"/>
      <c r="N119" s="231" t="str">
        <f>+IFERROR(VLOOKUP($M119,'10 FORMULAS'!$B$54:$C$55,2,0),"")</f>
        <v/>
      </c>
      <c r="O119" s="279"/>
      <c r="P119" s="279"/>
      <c r="Q119" s="279"/>
      <c r="R119" s="279"/>
      <c r="S119" s="231" t="str">
        <f t="shared" si="11"/>
        <v/>
      </c>
      <c r="T119" s="231" t="str">
        <f t="shared" si="12"/>
        <v/>
      </c>
      <c r="U119" s="231" t="str">
        <f t="shared" si="13"/>
        <v/>
      </c>
      <c r="V119" s="515"/>
      <c r="W119" s="38"/>
      <c r="X119" s="227"/>
      <c r="Y119" s="228"/>
      <c r="Z119" s="228"/>
    </row>
    <row r="120" spans="1:26" ht="29.45" customHeight="1" x14ac:dyDescent="0.25">
      <c r="A120" s="533"/>
      <c r="B120" s="536"/>
      <c r="C120" s="518"/>
      <c r="D120" s="521"/>
      <c r="E120" s="277">
        <v>5</v>
      </c>
      <c r="F120" s="257"/>
      <c r="G120" s="193"/>
      <c r="H120" s="193"/>
      <c r="I120" s="220" t="str">
        <f t="shared" si="7"/>
        <v xml:space="preserve">  </v>
      </c>
      <c r="J120" s="193"/>
      <c r="K120" s="231" t="str">
        <f>+IFERROR(VLOOKUP($J120,'10 FORMULAS'!$B$51:$C$53,2,0),"")</f>
        <v/>
      </c>
      <c r="L120" s="231" t="e">
        <f>+IF(J120="Preventivo","Probabilidad",IF(J120="Detectivo","Probabilidad",IF(#REF!="Correctivo","Impacto","")))</f>
        <v>#REF!</v>
      </c>
      <c r="M120" s="278"/>
      <c r="N120" s="231" t="str">
        <f>+IFERROR(VLOOKUP($M120,'10 FORMULAS'!$B$54:$C$55,2,0),"")</f>
        <v/>
      </c>
      <c r="O120" s="279"/>
      <c r="P120" s="279"/>
      <c r="Q120" s="279"/>
      <c r="R120" s="279"/>
      <c r="S120" s="231" t="str">
        <f t="shared" si="11"/>
        <v/>
      </c>
      <c r="T120" s="231" t="str">
        <f t="shared" si="12"/>
        <v/>
      </c>
      <c r="U120" s="231" t="str">
        <f t="shared" si="13"/>
        <v/>
      </c>
      <c r="V120" s="515"/>
      <c r="W120" s="38"/>
      <c r="X120" s="227"/>
      <c r="Y120" s="228"/>
      <c r="Z120" s="228"/>
    </row>
    <row r="121" spans="1:26" ht="29.45" customHeight="1" thickBot="1" x14ac:dyDescent="0.3">
      <c r="A121" s="534"/>
      <c r="B121" s="537"/>
      <c r="C121" s="519"/>
      <c r="D121" s="522"/>
      <c r="E121" s="280">
        <v>6</v>
      </c>
      <c r="F121" s="260"/>
      <c r="G121" s="194"/>
      <c r="H121" s="194"/>
      <c r="I121" s="220" t="str">
        <f t="shared" si="7"/>
        <v xml:space="preserve">  </v>
      </c>
      <c r="J121" s="193"/>
      <c r="K121" s="231" t="str">
        <f>+IFERROR(VLOOKUP($J121,'10 FORMULAS'!$B$51:$C$53,2,0),"")</f>
        <v/>
      </c>
      <c r="L121" s="231" t="e">
        <f>+IF(J121="Preventivo","Probabilidad",IF(J121="Detectivo","Probabilidad",IF(#REF!="Correctivo","Impacto","")))</f>
        <v>#REF!</v>
      </c>
      <c r="M121" s="278"/>
      <c r="N121" s="231" t="str">
        <f>+IFERROR(VLOOKUP($M121,'10 FORMULAS'!$B$54:$C$55,2,0),"")</f>
        <v/>
      </c>
      <c r="O121" s="279"/>
      <c r="P121" s="279"/>
      <c r="Q121" s="279"/>
      <c r="R121" s="279"/>
      <c r="S121" s="231" t="str">
        <f t="shared" si="11"/>
        <v/>
      </c>
      <c r="T121" s="231" t="str">
        <f t="shared" si="12"/>
        <v/>
      </c>
      <c r="U121" s="231" t="str">
        <f t="shared" si="13"/>
        <v/>
      </c>
      <c r="V121" s="516"/>
      <c r="W121" s="38"/>
    </row>
    <row r="122" spans="1:26" ht="29.45" customHeight="1" x14ac:dyDescent="0.25">
      <c r="A122" s="532" t="str">
        <f>'2 CONTEXTO E IDENTIFICACIÓN'!A28</f>
        <v>R20</v>
      </c>
      <c r="B122" s="535" t="str">
        <f>+'2 CONTEXTO E IDENTIFICACIÓN'!J28</f>
        <v xml:space="preserve"> por a causa de </v>
      </c>
      <c r="C122" s="517" t="str">
        <f>+'3 PROBABIL E IMPACTO INHERENTE'!E28</f>
        <v/>
      </c>
      <c r="D122" s="520" t="str">
        <f>+'3 PROBABIL E IMPACTO INHERENTE'!M28</f>
        <v/>
      </c>
      <c r="E122" s="281">
        <v>1</v>
      </c>
      <c r="F122" s="258"/>
      <c r="G122" s="52"/>
      <c r="H122" s="52"/>
      <c r="I122" s="220" t="str">
        <f t="shared" si="7"/>
        <v xml:space="preserve">  </v>
      </c>
      <c r="J122" s="193"/>
      <c r="K122" s="231" t="str">
        <f>+IFERROR(VLOOKUP($J122,'10 FORMULAS'!$B$51:$C$53,2,0),"")</f>
        <v/>
      </c>
      <c r="L122" s="231" t="e">
        <f>+IF(J122="Preventivo","Probabilidad",IF(J122="Detectivo","Probabilidad",IF(#REF!="Correctivo","Impacto","")))</f>
        <v>#REF!</v>
      </c>
      <c r="M122" s="278"/>
      <c r="N122" s="231" t="str">
        <f>+IFERROR(VLOOKUP($M122,'10 FORMULAS'!$B$54:$C$55,2,0),"")</f>
        <v/>
      </c>
      <c r="O122" s="279"/>
      <c r="P122" s="279"/>
      <c r="Q122" s="279"/>
      <c r="R122" s="279"/>
      <c r="S122" s="231" t="str">
        <f t="shared" si="11"/>
        <v/>
      </c>
      <c r="T122" s="231" t="str">
        <f t="shared" si="12"/>
        <v/>
      </c>
      <c r="U122" s="231" t="str">
        <f t="shared" si="13"/>
        <v/>
      </c>
      <c r="V122" s="513"/>
      <c r="W122" s="38"/>
      <c r="X122" s="227"/>
      <c r="Y122" s="228"/>
      <c r="Z122" s="228"/>
    </row>
    <row r="123" spans="1:26" ht="29.45" customHeight="1" x14ac:dyDescent="0.25">
      <c r="A123" s="538"/>
      <c r="B123" s="539"/>
      <c r="C123" s="526"/>
      <c r="D123" s="524"/>
      <c r="E123" s="277">
        <v>2</v>
      </c>
      <c r="F123" s="256"/>
      <c r="G123" s="253"/>
      <c r="H123" s="253"/>
      <c r="I123" s="220" t="str">
        <f t="shared" si="7"/>
        <v xml:space="preserve">  </v>
      </c>
      <c r="J123" s="193"/>
      <c r="K123" s="231" t="str">
        <f>+IFERROR(VLOOKUP($J123,'10 FORMULAS'!$B$51:$C$53,2,0),"")</f>
        <v/>
      </c>
      <c r="L123" s="231" t="e">
        <f>+IF(J123="Preventivo","Probabilidad",IF(J123="Detectivo","Probabilidad",IF(#REF!="Correctivo","Impacto","")))</f>
        <v>#REF!</v>
      </c>
      <c r="M123" s="278"/>
      <c r="N123" s="231" t="str">
        <f>+IFERROR(VLOOKUP($M123,'10 FORMULAS'!$B$54:$C$55,2,0),"")</f>
        <v/>
      </c>
      <c r="O123" s="279"/>
      <c r="P123" s="279"/>
      <c r="Q123" s="279"/>
      <c r="R123" s="279"/>
      <c r="S123" s="231" t="str">
        <f t="shared" si="11"/>
        <v/>
      </c>
      <c r="T123" s="231" t="str">
        <f t="shared" si="12"/>
        <v/>
      </c>
      <c r="U123" s="231" t="str">
        <f t="shared" si="13"/>
        <v/>
      </c>
      <c r="V123" s="514"/>
      <c r="W123" s="38"/>
      <c r="X123" s="227"/>
      <c r="Y123" s="228"/>
      <c r="Z123" s="228"/>
    </row>
    <row r="124" spans="1:26" ht="29.45" customHeight="1" x14ac:dyDescent="0.25">
      <c r="A124" s="538"/>
      <c r="B124" s="539"/>
      <c r="C124" s="526"/>
      <c r="D124" s="524"/>
      <c r="E124" s="277">
        <v>3</v>
      </c>
      <c r="F124" s="256"/>
      <c r="G124" s="253"/>
      <c r="H124" s="253"/>
      <c r="I124" s="220" t="str">
        <f t="shared" si="7"/>
        <v xml:space="preserve">  </v>
      </c>
      <c r="J124" s="193"/>
      <c r="K124" s="231" t="str">
        <f>+IFERROR(VLOOKUP($J124,'10 FORMULAS'!$B$51:$C$53,2,0),"")</f>
        <v/>
      </c>
      <c r="L124" s="231" t="e">
        <f>+IF(J124="Preventivo","Probabilidad",IF(J124="Detectivo","Probabilidad",IF(#REF!="Correctivo","Impacto","")))</f>
        <v>#REF!</v>
      </c>
      <c r="M124" s="278"/>
      <c r="N124" s="231" t="str">
        <f>+IFERROR(VLOOKUP($M124,'10 FORMULAS'!$B$54:$C$55,2,0),"")</f>
        <v/>
      </c>
      <c r="O124" s="279"/>
      <c r="P124" s="279"/>
      <c r="Q124" s="279"/>
      <c r="R124" s="279"/>
      <c r="S124" s="231" t="str">
        <f t="shared" si="11"/>
        <v/>
      </c>
      <c r="T124" s="231" t="str">
        <f t="shared" si="12"/>
        <v/>
      </c>
      <c r="U124" s="231" t="str">
        <f t="shared" si="13"/>
        <v/>
      </c>
      <c r="V124" s="514"/>
      <c r="W124" s="38"/>
      <c r="X124" s="227"/>
      <c r="Y124" s="228"/>
      <c r="Z124" s="228"/>
    </row>
    <row r="125" spans="1:26" ht="29.45" customHeight="1" x14ac:dyDescent="0.25">
      <c r="A125" s="533"/>
      <c r="B125" s="536"/>
      <c r="C125" s="518"/>
      <c r="D125" s="521"/>
      <c r="E125" s="277">
        <v>4</v>
      </c>
      <c r="F125" s="257"/>
      <c r="G125" s="193"/>
      <c r="H125" s="193"/>
      <c r="I125" s="220" t="str">
        <f t="shared" si="7"/>
        <v xml:space="preserve">  </v>
      </c>
      <c r="J125" s="193"/>
      <c r="K125" s="231" t="str">
        <f>+IFERROR(VLOOKUP($J125,'10 FORMULAS'!$B$51:$C$53,2,0),"")</f>
        <v/>
      </c>
      <c r="L125" s="231" t="e">
        <f>+IF(J125="Preventivo","Probabilidad",IF(J125="Detectivo","Probabilidad",IF(#REF!="Correctivo","Impacto","")))</f>
        <v>#REF!</v>
      </c>
      <c r="M125" s="278"/>
      <c r="N125" s="231" t="str">
        <f>+IFERROR(VLOOKUP($M125,'10 FORMULAS'!$B$54:$C$55,2,0),"")</f>
        <v/>
      </c>
      <c r="O125" s="279"/>
      <c r="P125" s="279"/>
      <c r="Q125" s="279"/>
      <c r="R125" s="279"/>
      <c r="S125" s="231" t="str">
        <f t="shared" si="11"/>
        <v/>
      </c>
      <c r="T125" s="231" t="str">
        <f t="shared" si="12"/>
        <v/>
      </c>
      <c r="U125" s="231" t="str">
        <f t="shared" si="13"/>
        <v/>
      </c>
      <c r="V125" s="515"/>
      <c r="W125" s="38"/>
      <c r="X125" s="227"/>
      <c r="Y125" s="228"/>
      <c r="Z125" s="228"/>
    </row>
    <row r="126" spans="1:26" ht="29.45" customHeight="1" x14ac:dyDescent="0.25">
      <c r="A126" s="533"/>
      <c r="B126" s="536"/>
      <c r="C126" s="518"/>
      <c r="D126" s="521"/>
      <c r="E126" s="277">
        <v>5</v>
      </c>
      <c r="F126" s="257"/>
      <c r="G126" s="193"/>
      <c r="H126" s="193"/>
      <c r="I126" s="220" t="str">
        <f t="shared" si="7"/>
        <v xml:space="preserve">  </v>
      </c>
      <c r="J126" s="193"/>
      <c r="K126" s="231" t="str">
        <f>+IFERROR(VLOOKUP($J126,'10 FORMULAS'!$B$51:$C$53,2,0),"")</f>
        <v/>
      </c>
      <c r="L126" s="231" t="e">
        <f>+IF(J126="Preventivo","Probabilidad",IF(J126="Detectivo","Probabilidad",IF(#REF!="Correctivo","Impacto","")))</f>
        <v>#REF!</v>
      </c>
      <c r="M126" s="278"/>
      <c r="N126" s="231" t="str">
        <f>+IFERROR(VLOOKUP($M126,'10 FORMULAS'!$B$54:$C$55,2,0),"")</f>
        <v/>
      </c>
      <c r="O126" s="279"/>
      <c r="P126" s="279"/>
      <c r="Q126" s="279"/>
      <c r="R126" s="279"/>
      <c r="S126" s="231" t="str">
        <f t="shared" si="11"/>
        <v/>
      </c>
      <c r="T126" s="231" t="str">
        <f t="shared" si="12"/>
        <v/>
      </c>
      <c r="U126" s="231" t="str">
        <f t="shared" si="13"/>
        <v/>
      </c>
      <c r="V126" s="515"/>
      <c r="W126" s="38"/>
      <c r="X126" s="227"/>
      <c r="Y126" s="228"/>
      <c r="Z126" s="228"/>
    </row>
    <row r="127" spans="1:26" ht="29.45" customHeight="1" thickBot="1" x14ac:dyDescent="0.3">
      <c r="A127" s="534"/>
      <c r="B127" s="537"/>
      <c r="C127" s="519"/>
      <c r="D127" s="522"/>
      <c r="E127" s="280">
        <v>6</v>
      </c>
      <c r="F127" s="260"/>
      <c r="G127" s="194"/>
      <c r="H127" s="194"/>
      <c r="I127" s="220" t="str">
        <f t="shared" si="7"/>
        <v xml:space="preserve">  </v>
      </c>
      <c r="J127" s="193"/>
      <c r="K127" s="231" t="str">
        <f>+IFERROR(VLOOKUP($J127,'10 FORMULAS'!$B$51:$C$53,2,0),"")</f>
        <v/>
      </c>
      <c r="L127" s="231" t="e">
        <f>+IF(J127="Preventivo","Probabilidad",IF(J127="Detectivo","Probabilidad",IF(#REF!="Correctivo","Impacto","")))</f>
        <v>#REF!</v>
      </c>
      <c r="M127" s="278"/>
      <c r="N127" s="231" t="str">
        <f>+IFERROR(VLOOKUP($M127,'10 FORMULAS'!$B$54:$C$55,2,0),"")</f>
        <v/>
      </c>
      <c r="O127" s="279"/>
      <c r="P127" s="279"/>
      <c r="Q127" s="279"/>
      <c r="R127" s="279"/>
      <c r="S127" s="231" t="str">
        <f t="shared" si="11"/>
        <v/>
      </c>
      <c r="T127" s="231" t="str">
        <f t="shared" si="12"/>
        <v/>
      </c>
      <c r="U127" s="231" t="str">
        <f t="shared" si="13"/>
        <v/>
      </c>
      <c r="V127" s="516"/>
      <c r="W127" s="38"/>
    </row>
    <row r="128" spans="1:26" x14ac:dyDescent="0.25">
      <c r="T128" s="232" t="str">
        <f>IF($J128="Preventivo",($C128*$S128),IF($J128="Detectivo",($C128*$S128),""))</f>
        <v/>
      </c>
    </row>
  </sheetData>
  <sheetProtection formatCells="0" formatColumns="0" formatRows="0" sort="0" autoFilter="0" pivotTables="0"/>
  <autoFilter ref="A7:W127" xr:uid="{00000000-0009-0000-0000-000004000000}"/>
  <dataConsolidate/>
  <mergeCells count="118">
    <mergeCell ref="A1:A2"/>
    <mergeCell ref="B1:B2"/>
    <mergeCell ref="A6:A7"/>
    <mergeCell ref="B6:B7"/>
    <mergeCell ref="E6:E7"/>
    <mergeCell ref="O6:R6"/>
    <mergeCell ref="C1:D1"/>
    <mergeCell ref="T4:U6"/>
    <mergeCell ref="S4:S6"/>
    <mergeCell ref="C6:C7"/>
    <mergeCell ref="D6:D7"/>
    <mergeCell ref="J4:R5"/>
    <mergeCell ref="A8:A13"/>
    <mergeCell ref="B8:B13"/>
    <mergeCell ref="A26:A31"/>
    <mergeCell ref="B26:B31"/>
    <mergeCell ref="C26:C31"/>
    <mergeCell ref="D26:D31"/>
    <mergeCell ref="A14:A19"/>
    <mergeCell ref="B14:B19"/>
    <mergeCell ref="C8:C13"/>
    <mergeCell ref="D8:D13"/>
    <mergeCell ref="A20:A25"/>
    <mergeCell ref="B20:B25"/>
    <mergeCell ref="C20:C25"/>
    <mergeCell ref="D20:D25"/>
    <mergeCell ref="A56:A61"/>
    <mergeCell ref="B56:B61"/>
    <mergeCell ref="C56:C61"/>
    <mergeCell ref="D56:D61"/>
    <mergeCell ref="J6:N6"/>
    <mergeCell ref="A62:A67"/>
    <mergeCell ref="B62:B67"/>
    <mergeCell ref="C62:C67"/>
    <mergeCell ref="D62:D67"/>
    <mergeCell ref="A44:A49"/>
    <mergeCell ref="B44:B49"/>
    <mergeCell ref="C44:C49"/>
    <mergeCell ref="D44:D49"/>
    <mergeCell ref="A50:A55"/>
    <mergeCell ref="B50:B55"/>
    <mergeCell ref="C50:C55"/>
    <mergeCell ref="D50:D55"/>
    <mergeCell ref="F6:I6"/>
    <mergeCell ref="A38:A43"/>
    <mergeCell ref="B38:B43"/>
    <mergeCell ref="C38:C43"/>
    <mergeCell ref="D38:D43"/>
    <mergeCell ref="A32:A37"/>
    <mergeCell ref="B32:B37"/>
    <mergeCell ref="A98:A103"/>
    <mergeCell ref="B98:B103"/>
    <mergeCell ref="C98:C103"/>
    <mergeCell ref="D98:D103"/>
    <mergeCell ref="A122:A127"/>
    <mergeCell ref="B122:B127"/>
    <mergeCell ref="C122:C127"/>
    <mergeCell ref="D122:D127"/>
    <mergeCell ref="A104:A109"/>
    <mergeCell ref="B104:B109"/>
    <mergeCell ref="C104:C109"/>
    <mergeCell ref="D104:D109"/>
    <mergeCell ref="A110:A115"/>
    <mergeCell ref="B110:B115"/>
    <mergeCell ref="C110:C115"/>
    <mergeCell ref="D110:D115"/>
    <mergeCell ref="A116:A121"/>
    <mergeCell ref="B116:B121"/>
    <mergeCell ref="C116:C121"/>
    <mergeCell ref="D116:D121"/>
    <mergeCell ref="X4:Z4"/>
    <mergeCell ref="V20:V25"/>
    <mergeCell ref="V26:V31"/>
    <mergeCell ref="V8:V13"/>
    <mergeCell ref="V14:V19"/>
    <mergeCell ref="V4:V6"/>
    <mergeCell ref="A92:A97"/>
    <mergeCell ref="B92:B97"/>
    <mergeCell ref="C92:C97"/>
    <mergeCell ref="D92:D97"/>
    <mergeCell ref="D80:D85"/>
    <mergeCell ref="A86:A91"/>
    <mergeCell ref="B86:B91"/>
    <mergeCell ref="C86:C91"/>
    <mergeCell ref="D86:D91"/>
    <mergeCell ref="A80:A85"/>
    <mergeCell ref="B80:B85"/>
    <mergeCell ref="C80:C85"/>
    <mergeCell ref="A68:A73"/>
    <mergeCell ref="B68:B73"/>
    <mergeCell ref="C68:C73"/>
    <mergeCell ref="D68:D73"/>
    <mergeCell ref="A74:A79"/>
    <mergeCell ref="B74:B79"/>
    <mergeCell ref="V122:V127"/>
    <mergeCell ref="B3:D3"/>
    <mergeCell ref="B4:D4"/>
    <mergeCell ref="V104:V109"/>
    <mergeCell ref="V110:V115"/>
    <mergeCell ref="V116:V121"/>
    <mergeCell ref="V86:V91"/>
    <mergeCell ref="V92:V97"/>
    <mergeCell ref="V98:V103"/>
    <mergeCell ref="V68:V73"/>
    <mergeCell ref="V74:V79"/>
    <mergeCell ref="V80:V85"/>
    <mergeCell ref="V50:V55"/>
    <mergeCell ref="V56:V61"/>
    <mergeCell ref="V62:V67"/>
    <mergeCell ref="V32:V37"/>
    <mergeCell ref="V38:V43"/>
    <mergeCell ref="V44:V49"/>
    <mergeCell ref="C74:C79"/>
    <mergeCell ref="D74:D79"/>
    <mergeCell ref="C14:C19"/>
    <mergeCell ref="D14:D19"/>
    <mergeCell ref="C32:C37"/>
    <mergeCell ref="D32:D37"/>
  </mergeCells>
  <phoneticPr fontId="0" type="noConversion"/>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41" priority="269" operator="between">
      <formula>$Y$6</formula>
      <formula>$Z$6</formula>
    </cfRule>
    <cfRule type="cellIs" dxfId="40" priority="270" operator="between">
      <formula>$Y$7</formula>
      <formula>$Z$7</formula>
    </cfRule>
    <cfRule type="cellIs" dxfId="39" priority="271" operator="between">
      <formula>$Y$8</formula>
      <formula>$Z$8</formula>
    </cfRule>
    <cfRule type="cellIs" dxfId="38" priority="272" operator="between">
      <formula>$Y$9</formula>
      <formula>$Z$9</formula>
    </cfRule>
    <cfRule type="cellIs" dxfId="37" priority="273"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colBreaks count="1" manualBreakCount="1">
    <brk id="9" max="92" man="1"/>
  </colBreaks>
  <ignoredErrors>
    <ignoredError sqref="T14 U15:U19" formula="1"/>
  </ignoredErrors>
  <drawing r:id="rId2"/>
  <legacyDrawing r:id="rId3"/>
  <extLst>
    <ext xmlns:x14="http://schemas.microsoft.com/office/spreadsheetml/2009/9/main" uri="{CCE6A557-97BC-4b89-ADB6-D9C93CAAB3DF}">
      <x14:dataValidations xmlns:xm="http://schemas.microsoft.com/office/excel/2006/main" disablePrompts="1" xWindow="712" yWindow="776" count="6">
        <x14:dataValidation type="list" allowBlank="1" showInputMessage="1" showErrorMessage="1" xr:uid="{00000000-0002-0000-0400-000000000000}">
          <x14:formula1>
            <xm:f>'10 FORMULAS'!$B$54:$B$55</xm:f>
          </x14:formula1>
          <xm:sqref>M8:M127</xm:sqref>
        </x14:dataValidation>
        <x14:dataValidation type="list" allowBlank="1" showInputMessage="1" showErrorMessage="1" xr:uid="{00000000-0002-0000-0400-000001000000}">
          <x14:formula1>
            <xm:f>'10 FORMULAS'!$B$60:$B$63</xm:f>
          </x14:formula1>
          <xm:sqref>O8:O127</xm:sqref>
        </x14:dataValidation>
        <x14:dataValidation type="list" allowBlank="1" showInputMessage="1" showErrorMessage="1" xr:uid="{00000000-0002-0000-0400-000002000000}">
          <x14:formula1>
            <xm:f>'10 FORMULAS'!$B$71:$B$73</xm:f>
          </x14:formula1>
          <xm:sqref>Q8:Q127</xm:sqref>
        </x14:dataValidation>
        <x14:dataValidation type="list" allowBlank="1" showInputMessage="1" showErrorMessage="1" xr:uid="{00000000-0002-0000-0400-000003000000}">
          <x14:formula1>
            <xm:f>'10 FORMULAS'!$B$74:$B$76</xm:f>
          </x14:formula1>
          <xm:sqref>R8:R127</xm:sqref>
        </x14:dataValidation>
        <x14:dataValidation type="list" allowBlank="1" showInputMessage="1" showErrorMessage="1" xr:uid="{00000000-0002-0000-0400-000004000000}">
          <x14:formula1>
            <xm:f>'10 FORMULAS'!$B$64:$B$70</xm:f>
          </x14:formula1>
          <xm:sqref>P8:P127</xm:sqref>
        </x14:dataValidation>
        <x14:dataValidation type="list" allowBlank="1" showInputMessage="1" showErrorMessage="1" xr:uid="{00000000-0002-0000-0400-000005000000}">
          <x14:formula1>
            <xm:f>'10 FORMULAS'!$B$51:$B$52</xm:f>
          </x14:formula1>
          <xm:sqref>J8:J127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27"/>
  <sheetViews>
    <sheetView showGridLines="0" topLeftCell="I2" zoomScale="70" zoomScaleNormal="70" zoomScaleSheetLayoutView="85" workbookViewId="0">
      <selection activeCell="I7" sqref="A7:XFD7"/>
    </sheetView>
  </sheetViews>
  <sheetFormatPr baseColWidth="10" defaultColWidth="11.42578125" defaultRowHeight="14.25" x14ac:dyDescent="0.25"/>
  <cols>
    <col min="1" max="1" width="14.85546875" style="44" customWidth="1"/>
    <col min="2" max="2" width="54.5703125" style="44" customWidth="1"/>
    <col min="3" max="3" width="15.42578125" style="44" customWidth="1"/>
    <col min="4" max="4" width="14.140625" style="44" customWidth="1"/>
    <col min="5" max="5" width="10.140625" style="44" customWidth="1"/>
    <col min="6" max="6" width="25.140625" style="44" customWidth="1"/>
    <col min="7" max="7" width="21.85546875" style="44" customWidth="1"/>
    <col min="8" max="8" width="36.5703125" style="44" customWidth="1"/>
    <col min="9" max="9" width="42.85546875" style="44" customWidth="1"/>
    <col min="10" max="11" width="12.140625" style="51" customWidth="1"/>
    <col min="12" max="12" width="18.5703125" style="51" customWidth="1"/>
    <col min="13" max="13" width="19.42578125" style="44" bestFit="1" customWidth="1"/>
    <col min="14" max="14" width="18.28515625" style="51" customWidth="1"/>
    <col min="15" max="15" width="18.85546875" style="51" customWidth="1"/>
    <col min="16" max="16" width="16.42578125" style="51" bestFit="1" customWidth="1"/>
    <col min="17" max="17" width="14.42578125" style="51" customWidth="1"/>
    <col min="18" max="18" width="13" style="51" customWidth="1"/>
    <col min="19" max="21" width="13.42578125" style="232" customWidth="1"/>
    <col min="22" max="22" width="23" style="137" customWidth="1"/>
    <col min="23" max="23" width="11.42578125" style="44"/>
    <col min="24" max="24" width="21.42578125" style="4" customWidth="1"/>
    <col min="25" max="25" width="7.42578125" style="4" bestFit="1" customWidth="1"/>
    <col min="26" max="26" width="8.42578125" style="4" bestFit="1" customWidth="1"/>
    <col min="27" max="16384" width="11.42578125" style="44"/>
  </cols>
  <sheetData>
    <row r="1" spans="1:26" s="40" customFormat="1" ht="45" customHeight="1" x14ac:dyDescent="0.2">
      <c r="A1" s="486"/>
      <c r="B1" s="548" t="str">
        <f>+'2 CONTEXTO E IDENTIFICACIÓN'!A1</f>
        <v>MAPA DE RIESGOS INTEGRAL</v>
      </c>
      <c r="C1" s="496"/>
      <c r="D1" s="497"/>
      <c r="E1" s="229"/>
      <c r="F1" s="3"/>
      <c r="G1" s="201" t="str">
        <f>+'2 CONTEXTO E IDENTIFICACIÓN'!$I$4</f>
        <v>Elaboración o Actualización:</v>
      </c>
      <c r="H1" s="215">
        <f>'2 CONTEXTO E IDENTIFICACIÓN'!J4</f>
        <v>46041</v>
      </c>
      <c r="I1" s="13"/>
      <c r="J1" s="13"/>
      <c r="K1" s="13"/>
      <c r="L1" s="43"/>
      <c r="M1" s="42"/>
      <c r="N1" s="43"/>
      <c r="O1" s="43"/>
      <c r="P1" s="43"/>
      <c r="Q1" s="43"/>
      <c r="R1" s="43"/>
      <c r="S1" s="226"/>
      <c r="T1" s="226"/>
      <c r="U1" s="226"/>
      <c r="V1" s="137"/>
      <c r="W1" s="38"/>
      <c r="X1" s="4"/>
      <c r="Y1" s="4"/>
      <c r="Z1" s="4"/>
    </row>
    <row r="2" spans="1:26" s="40" customFormat="1" ht="45" customHeight="1" x14ac:dyDescent="0.2">
      <c r="A2" s="486"/>
      <c r="B2" s="549"/>
      <c r="C2" s="39" t="str">
        <f>+'2 CONTEXTO E IDENTIFICACIÓN'!A2</f>
        <v>VERSIÓN DEL MAPA DE RIESGOS:</v>
      </c>
      <c r="D2" s="39">
        <f>'2 CONTEXTO E IDENTIFICACIÓN'!B2</f>
        <v>1</v>
      </c>
      <c r="E2" s="229"/>
      <c r="F2" s="229"/>
      <c r="G2" s="204" t="str">
        <f>+'2 CONTEXTO E IDENTIFICACIÓN'!$E$5</f>
        <v>Vigencia: 2026</v>
      </c>
      <c r="H2" s="202">
        <f>'2 CONTEXTO E IDENTIFICACIÓN'!G5</f>
        <v>46023</v>
      </c>
      <c r="I2" s="203" t="s">
        <v>50</v>
      </c>
      <c r="J2" s="229"/>
      <c r="K2" s="229"/>
      <c r="L2" s="46"/>
      <c r="M2" s="45"/>
      <c r="N2" s="46"/>
      <c r="O2" s="46"/>
      <c r="P2" s="46"/>
      <c r="Q2" s="46"/>
      <c r="R2" s="46"/>
      <c r="S2" s="226"/>
      <c r="T2" s="226"/>
      <c r="U2" s="226"/>
      <c r="V2" s="225"/>
      <c r="W2" s="38"/>
      <c r="X2" s="3"/>
      <c r="Y2" s="3"/>
      <c r="Z2" s="3"/>
    </row>
    <row r="3" spans="1:26" s="40" customFormat="1" ht="15.75" thickBot="1" x14ac:dyDescent="0.25">
      <c r="A3" s="12" t="s">
        <v>46</v>
      </c>
      <c r="B3" s="488" t="str">
        <f>'2 CONTEXTO E IDENTIFICACIÓN'!B4</f>
        <v>UAERMV</v>
      </c>
      <c r="C3" s="488"/>
      <c r="D3" s="488"/>
      <c r="E3" s="275"/>
      <c r="F3" s="229"/>
      <c r="G3" s="275"/>
      <c r="H3" s="275"/>
      <c r="I3" s="275"/>
      <c r="J3" s="276"/>
      <c r="K3" s="276"/>
      <c r="L3" s="276"/>
      <c r="M3" s="275"/>
      <c r="N3" s="276"/>
      <c r="O3" s="276"/>
      <c r="P3" s="276"/>
      <c r="Q3" s="276"/>
      <c r="R3" s="276"/>
      <c r="S3" s="230"/>
      <c r="T3" s="230"/>
      <c r="U3" s="230"/>
      <c r="V3" s="137"/>
      <c r="W3" s="38"/>
      <c r="X3" s="3"/>
      <c r="Y3" s="3"/>
      <c r="Z3" s="3"/>
    </row>
    <row r="4" spans="1:26" s="48" customFormat="1" ht="16.5" customHeight="1" x14ac:dyDescent="0.25">
      <c r="A4" s="12" t="s">
        <v>47</v>
      </c>
      <c r="B4" s="488" t="str">
        <f>'2 CONTEXTO E IDENTIFICACIÓN'!F4</f>
        <v>14. Gestión Ambiental</v>
      </c>
      <c r="C4" s="489"/>
      <c r="D4" s="489"/>
      <c r="E4" s="47" t="s">
        <v>261</v>
      </c>
      <c r="F4" s="45" t="s">
        <v>262</v>
      </c>
      <c r="G4" s="47"/>
      <c r="H4" s="47"/>
      <c r="I4" s="47"/>
      <c r="J4" s="557" t="s">
        <v>316</v>
      </c>
      <c r="K4" s="558"/>
      <c r="L4" s="558"/>
      <c r="M4" s="558"/>
      <c r="N4" s="558"/>
      <c r="O4" s="558"/>
      <c r="P4" s="558"/>
      <c r="Q4" s="558"/>
      <c r="R4" s="559"/>
      <c r="S4" s="567" t="s">
        <v>263</v>
      </c>
      <c r="T4" s="554" t="s">
        <v>300</v>
      </c>
      <c r="U4" s="567"/>
      <c r="V4" s="570" t="s">
        <v>312</v>
      </c>
      <c r="W4" s="38"/>
      <c r="X4" s="479" t="s">
        <v>264</v>
      </c>
      <c r="Y4" s="480"/>
      <c r="Z4" s="481"/>
    </row>
    <row r="5" spans="1:26" s="48" customFormat="1" ht="33" customHeight="1" x14ac:dyDescent="0.25">
      <c r="A5" s="208"/>
      <c r="B5" s="207"/>
      <c r="C5" s="207"/>
      <c r="D5" s="137"/>
      <c r="E5" s="47"/>
      <c r="F5" s="47"/>
      <c r="G5" s="47"/>
      <c r="H5" s="47"/>
      <c r="I5" s="47"/>
      <c r="J5" s="560"/>
      <c r="K5" s="561"/>
      <c r="L5" s="561"/>
      <c r="M5" s="561"/>
      <c r="N5" s="561"/>
      <c r="O5" s="561"/>
      <c r="P5" s="561"/>
      <c r="Q5" s="561"/>
      <c r="R5" s="562"/>
      <c r="S5" s="568"/>
      <c r="T5" s="555"/>
      <c r="U5" s="568"/>
      <c r="V5" s="571"/>
      <c r="W5" s="38"/>
      <c r="X5" s="21" t="s">
        <v>225</v>
      </c>
      <c r="Y5" s="22" t="s">
        <v>266</v>
      </c>
      <c r="Z5" s="23" t="s">
        <v>267</v>
      </c>
    </row>
    <row r="6" spans="1:26" ht="29.25" customHeight="1" x14ac:dyDescent="0.25">
      <c r="A6" s="550" t="s">
        <v>219</v>
      </c>
      <c r="B6" s="550" t="s">
        <v>220</v>
      </c>
      <c r="C6" s="550" t="s">
        <v>268</v>
      </c>
      <c r="D6" s="550" t="s">
        <v>269</v>
      </c>
      <c r="E6" s="545" t="s">
        <v>270</v>
      </c>
      <c r="F6" s="543" t="s">
        <v>30</v>
      </c>
      <c r="G6" s="544"/>
      <c r="H6" s="544"/>
      <c r="I6" s="545"/>
      <c r="J6" s="541" t="s">
        <v>313</v>
      </c>
      <c r="K6" s="541"/>
      <c r="L6" s="541"/>
      <c r="M6" s="541"/>
      <c r="N6" s="542"/>
      <c r="O6" s="540" t="s">
        <v>315</v>
      </c>
      <c r="P6" s="541"/>
      <c r="Q6" s="541"/>
      <c r="R6" s="542"/>
      <c r="S6" s="569"/>
      <c r="T6" s="556"/>
      <c r="U6" s="569"/>
      <c r="V6" s="572"/>
      <c r="W6" s="38"/>
      <c r="X6" s="236" t="s">
        <v>233</v>
      </c>
      <c r="Y6" s="28">
        <v>0.01</v>
      </c>
      <c r="Z6" s="27">
        <v>0.2</v>
      </c>
    </row>
    <row r="7" spans="1:26" s="38" customFormat="1" ht="72" thickBot="1" x14ac:dyDescent="0.3">
      <c r="A7" s="551"/>
      <c r="B7" s="551"/>
      <c r="C7" s="551"/>
      <c r="D7" s="551"/>
      <c r="E7" s="552"/>
      <c r="F7" s="49" t="s">
        <v>271</v>
      </c>
      <c r="G7" s="136" t="s">
        <v>272</v>
      </c>
      <c r="H7" s="136" t="s">
        <v>273</v>
      </c>
      <c r="I7" s="136" t="s">
        <v>274</v>
      </c>
      <c r="J7" s="49" t="s">
        <v>304</v>
      </c>
      <c r="K7" s="50" t="s">
        <v>33</v>
      </c>
      <c r="L7" s="50" t="s">
        <v>35</v>
      </c>
      <c r="M7" s="49" t="s">
        <v>36</v>
      </c>
      <c r="N7" s="50" t="s">
        <v>38</v>
      </c>
      <c r="O7" s="50" t="s">
        <v>90</v>
      </c>
      <c r="P7" s="50" t="s">
        <v>91</v>
      </c>
      <c r="Q7" s="50" t="s">
        <v>275</v>
      </c>
      <c r="R7" s="50" t="s">
        <v>276</v>
      </c>
      <c r="S7" s="50" t="s">
        <v>306</v>
      </c>
      <c r="T7" s="50" t="s">
        <v>301</v>
      </c>
      <c r="U7" s="50" t="s">
        <v>302</v>
      </c>
      <c r="V7" s="323" t="s">
        <v>278</v>
      </c>
      <c r="X7" s="237" t="s">
        <v>236</v>
      </c>
      <c r="Y7" s="28">
        <v>0.21</v>
      </c>
      <c r="Z7" s="27">
        <v>0.4</v>
      </c>
    </row>
    <row r="8" spans="1:26" ht="15" x14ac:dyDescent="0.25">
      <c r="A8" s="532" t="str">
        <f>'2 CONTEXTO E IDENTIFICACIÓN'!A9</f>
        <v>R1</v>
      </c>
      <c r="B8" s="535" t="str">
        <f>+'2 CONTEXTO E IDENTIFICACIÓN'!J9</f>
        <v>Posibilidad de afectación económica por sanción de un ente regulador al incumplir con la legislacion ambiental vigente aplicable a la entidad  a causa de la inadecuada implementación de las medidas de control y  deficiente seguimiento de los criterios ambientales en los diferentes procesos y actividades propias de las UAERMV.</v>
      </c>
      <c r="C8" s="517">
        <f>+'3 PROBABIL E IMPACTO INHERENTE'!E9</f>
        <v>0.6</v>
      </c>
      <c r="D8" s="520">
        <f>+'3 PROBABIL E IMPACTO INHERENTE'!M9</f>
        <v>0.8</v>
      </c>
      <c r="E8" s="342">
        <v>1</v>
      </c>
      <c r="F8" s="381"/>
      <c r="G8" s="382"/>
      <c r="H8" s="382"/>
      <c r="I8" s="355" t="str">
        <f t="shared" ref="I8:I71" si="0">+CONCATENATE(F8," ",G8," ",H8)</f>
        <v xml:space="preserve">  </v>
      </c>
      <c r="J8" s="383"/>
      <c r="K8" s="346" t="str">
        <f>+IFERROR(VLOOKUP($J8,'10 FORMULAS'!B53:C53,2,0),"")</f>
        <v/>
      </c>
      <c r="L8" s="346" t="str">
        <f>+IF(J8="Correctivo","Impacto","")</f>
        <v/>
      </c>
      <c r="M8" s="347"/>
      <c r="N8" s="346" t="str">
        <f>+IFERROR(VLOOKUP($M8,'10 FORMULAS'!$B$54:$C$55,2,0),"")</f>
        <v/>
      </c>
      <c r="O8" s="348"/>
      <c r="P8" s="348"/>
      <c r="Q8" s="348"/>
      <c r="R8" s="348"/>
      <c r="S8" s="346" t="str">
        <f>+IFERROR($K8+$N8,"")</f>
        <v/>
      </c>
      <c r="T8" s="346" t="str">
        <f>+IFERROR(D8*S8,"")</f>
        <v/>
      </c>
      <c r="U8" s="346" t="str">
        <f>+IFERROR(D8-T8,"")</f>
        <v/>
      </c>
      <c r="V8" s="527">
        <v>0.8</v>
      </c>
      <c r="W8" s="38"/>
      <c r="X8" s="238" t="s">
        <v>240</v>
      </c>
      <c r="Y8" s="28">
        <v>0.41</v>
      </c>
      <c r="Z8" s="27">
        <v>0.6</v>
      </c>
    </row>
    <row r="9" spans="1:26" ht="15" x14ac:dyDescent="0.25">
      <c r="A9" s="533"/>
      <c r="B9" s="536"/>
      <c r="C9" s="518"/>
      <c r="D9" s="521"/>
      <c r="E9" s="277">
        <v>2</v>
      </c>
      <c r="F9" s="284"/>
      <c r="G9" s="285"/>
      <c r="H9" s="285"/>
      <c r="I9" s="283" t="str">
        <f t="shared" si="0"/>
        <v xml:space="preserve">  </v>
      </c>
      <c r="J9" s="282"/>
      <c r="K9" s="231" t="str">
        <f>+IFERROR(VLOOKUP($J9,'10 FORMULAS'!$B$53:$C$53,2,0),"")</f>
        <v/>
      </c>
      <c r="L9" s="231" t="str">
        <f t="shared" ref="L9:L72" si="1">+IF(J9="Correctivo","Impacto","")</f>
        <v/>
      </c>
      <c r="M9" s="278"/>
      <c r="N9" s="231" t="str">
        <f>+IFERROR(VLOOKUP($M9,'10 FORMULAS'!$B$54:$C$55,2,0),"")</f>
        <v/>
      </c>
      <c r="O9" s="279"/>
      <c r="P9" s="279"/>
      <c r="Q9" s="279"/>
      <c r="R9" s="279"/>
      <c r="S9" s="231" t="str">
        <f t="shared" ref="S9:S72" si="2">+IFERROR($K9+$N9,"")</f>
        <v/>
      </c>
      <c r="T9" s="231" t="str">
        <f>+IFERROR(U8*S9,"")</f>
        <v/>
      </c>
      <c r="U9" s="231" t="str">
        <f>+IFERROR(U8-T9,"")</f>
        <v/>
      </c>
      <c r="V9" s="528"/>
      <c r="W9" s="38"/>
      <c r="X9" s="32" t="s">
        <v>244</v>
      </c>
      <c r="Y9" s="28">
        <v>0.61</v>
      </c>
      <c r="Z9" s="27">
        <v>0.8</v>
      </c>
    </row>
    <row r="10" spans="1:26" ht="15" x14ac:dyDescent="0.25">
      <c r="A10" s="533"/>
      <c r="B10" s="536"/>
      <c r="C10" s="518"/>
      <c r="D10" s="521"/>
      <c r="E10" s="277">
        <v>3</v>
      </c>
      <c r="F10" s="284"/>
      <c r="G10" s="285"/>
      <c r="H10" s="285"/>
      <c r="I10" s="283" t="str">
        <f t="shared" si="0"/>
        <v xml:space="preserve">  </v>
      </c>
      <c r="J10" s="282"/>
      <c r="K10" s="231" t="str">
        <f>+IFERROR(VLOOKUP($J10,'10 FORMULAS'!$B$53:$C$53,2,0),"")</f>
        <v/>
      </c>
      <c r="L10" s="231" t="str">
        <f t="shared" si="1"/>
        <v/>
      </c>
      <c r="M10" s="278"/>
      <c r="N10" s="231" t="str">
        <f>+IFERROR(VLOOKUP($M10,'10 FORMULAS'!$B$54:$C$55,2,0),"")</f>
        <v/>
      </c>
      <c r="O10" s="279"/>
      <c r="P10" s="279"/>
      <c r="Q10" s="279"/>
      <c r="R10" s="279"/>
      <c r="S10" s="231" t="str">
        <f>+IFERROR($K10+$N10,"")</f>
        <v/>
      </c>
      <c r="T10" s="231" t="str">
        <f>+IFERROR(U9*S10,"")</f>
        <v/>
      </c>
      <c r="U10" s="231" t="str">
        <f>+IFERROR(U9-T10,"")</f>
        <v/>
      </c>
      <c r="V10" s="528"/>
      <c r="W10" s="38"/>
      <c r="X10" s="239" t="s">
        <v>248</v>
      </c>
      <c r="Y10" s="28">
        <v>0.81</v>
      </c>
      <c r="Z10" s="27">
        <v>1</v>
      </c>
    </row>
    <row r="11" spans="1:26" ht="15" x14ac:dyDescent="0.25">
      <c r="A11" s="533"/>
      <c r="B11" s="536"/>
      <c r="C11" s="518"/>
      <c r="D11" s="521"/>
      <c r="E11" s="277">
        <v>4</v>
      </c>
      <c r="F11" s="284"/>
      <c r="G11" s="285"/>
      <c r="H11" s="285"/>
      <c r="I11" s="283" t="str">
        <f t="shared" si="0"/>
        <v xml:space="preserve">  </v>
      </c>
      <c r="J11" s="282"/>
      <c r="K11" s="231" t="str">
        <f>+IFERROR(VLOOKUP($J11,'10 FORMULAS'!$B$53:$C$53,2,0),"")</f>
        <v/>
      </c>
      <c r="L11" s="231" t="str">
        <f t="shared" si="1"/>
        <v/>
      </c>
      <c r="M11" s="278"/>
      <c r="N11" s="231" t="str">
        <f>+IFERROR(VLOOKUP($M11,'10 FORMULAS'!$B$54:$C$55,2,0),"")</f>
        <v/>
      </c>
      <c r="O11" s="279"/>
      <c r="P11" s="279"/>
      <c r="Q11" s="279"/>
      <c r="R11" s="279"/>
      <c r="S11" s="231" t="str">
        <f t="shared" si="2"/>
        <v/>
      </c>
      <c r="T11" s="231" t="str">
        <f>+IFERROR(U10*S11,"")</f>
        <v/>
      </c>
      <c r="U11" s="231" t="str">
        <f>+IFERROR(U10-T11,"")</f>
        <v/>
      </c>
      <c r="V11" s="528"/>
      <c r="W11" s="38"/>
      <c r="X11" s="227"/>
      <c r="Y11" s="227"/>
      <c r="Z11" s="227"/>
    </row>
    <row r="12" spans="1:26" ht="29.45" customHeight="1" x14ac:dyDescent="0.25">
      <c r="A12" s="533"/>
      <c r="B12" s="536"/>
      <c r="C12" s="518"/>
      <c r="D12" s="521"/>
      <c r="E12" s="277">
        <v>5</v>
      </c>
      <c r="F12" s="284"/>
      <c r="G12" s="285"/>
      <c r="H12" s="285"/>
      <c r="I12" s="220" t="str">
        <f t="shared" si="0"/>
        <v xml:space="preserve">  </v>
      </c>
      <c r="J12" s="282"/>
      <c r="K12" s="231" t="str">
        <f>+IFERROR(VLOOKUP($J12,'10 FORMULAS'!$B$53:$C$53,2,0),"")</f>
        <v/>
      </c>
      <c r="L12" s="231" t="str">
        <f t="shared" si="1"/>
        <v/>
      </c>
      <c r="M12" s="278"/>
      <c r="N12" s="231" t="str">
        <f>+IFERROR(VLOOKUP($M12,'10 FORMULAS'!$B$54:$C$55,2,0),"")</f>
        <v/>
      </c>
      <c r="O12" s="279"/>
      <c r="P12" s="279"/>
      <c r="Q12" s="279"/>
      <c r="R12" s="279"/>
      <c r="S12" s="231" t="str">
        <f t="shared" si="2"/>
        <v/>
      </c>
      <c r="T12" s="231" t="str">
        <f>+IFERROR(U11*S12,"")</f>
        <v/>
      </c>
      <c r="U12" s="231" t="str">
        <f>+IFERROR(U11-T12,"")</f>
        <v/>
      </c>
      <c r="V12" s="528"/>
      <c r="W12" s="38"/>
      <c r="X12" s="227"/>
      <c r="Y12" s="227"/>
      <c r="Z12" s="227"/>
    </row>
    <row r="13" spans="1:26" ht="29.45" customHeight="1" thickBot="1" x14ac:dyDescent="0.3">
      <c r="A13" s="534"/>
      <c r="B13" s="537"/>
      <c r="C13" s="519"/>
      <c r="D13" s="522"/>
      <c r="E13" s="280">
        <v>6</v>
      </c>
      <c r="F13" s="286"/>
      <c r="G13" s="287"/>
      <c r="H13" s="287"/>
      <c r="I13" s="349" t="str">
        <f t="shared" si="0"/>
        <v xml:space="preserve">  </v>
      </c>
      <c r="J13" s="384"/>
      <c r="K13" s="350" t="str">
        <f>+IFERROR(VLOOKUP($J13,'10 FORMULAS'!$B$53:$C$53,2,0),"")</f>
        <v/>
      </c>
      <c r="L13" s="350" t="str">
        <f t="shared" si="1"/>
        <v/>
      </c>
      <c r="M13" s="351"/>
      <c r="N13" s="350" t="str">
        <f>+IFERROR(VLOOKUP($M13,'10 FORMULAS'!$B$54:$C$55,2,0),"")</f>
        <v/>
      </c>
      <c r="O13" s="352"/>
      <c r="P13" s="352"/>
      <c r="Q13" s="352"/>
      <c r="R13" s="352"/>
      <c r="S13" s="350" t="str">
        <f t="shared" si="2"/>
        <v/>
      </c>
      <c r="T13" s="350" t="str">
        <f>+IFERROR(U12*S13,"")</f>
        <v/>
      </c>
      <c r="U13" s="350" t="str">
        <f>+IFERROR(U12-T13,"")</f>
        <v/>
      </c>
      <c r="V13" s="529"/>
      <c r="W13" s="38"/>
      <c r="X13" s="227"/>
      <c r="Y13" s="227"/>
      <c r="Z13" s="227"/>
    </row>
    <row r="14" spans="1:26" ht="29.45" customHeight="1" x14ac:dyDescent="0.25">
      <c r="A14" s="532" t="str">
        <f>'2 CONTEXTO E IDENTIFICACIÓN'!A10</f>
        <v>R2</v>
      </c>
      <c r="B14" s="535" t="str">
        <f>+'2 CONTEXTO E IDENTIFICACIÓN'!J10</f>
        <v xml:space="preserve">Posibilidad de afectación económica y reputacional por la ocurrencia de accidentes ambientales producto de actividades que se desarrollan en las sedes de la entidad y que pueden afectar el suelo, aire y el agua a causa de debilidades en la atención de las señales preventivas para evitar los accidentes ambientales, asi como exceso de confianza en la manipulacion de elementos, insumos y maquinaria durante la operacion en las sedes </v>
      </c>
      <c r="C14" s="564">
        <f>+'3 PROBABIL E IMPACTO INHERENTE'!E10</f>
        <v>0.8</v>
      </c>
      <c r="D14" s="520">
        <f>+'3 PROBABIL E IMPACTO INHERENTE'!M10</f>
        <v>0.6</v>
      </c>
      <c r="E14" s="342">
        <v>1</v>
      </c>
      <c r="F14" s="258"/>
      <c r="G14" s="52"/>
      <c r="H14" s="52"/>
      <c r="I14" s="345" t="str">
        <f t="shared" si="0"/>
        <v xml:space="preserve">  </v>
      </c>
      <c r="J14" s="383"/>
      <c r="K14" s="346" t="str">
        <f>+IFERROR(VLOOKUP($J14,'10 FORMULAS'!$B$53:$C$53,2,0),"")</f>
        <v/>
      </c>
      <c r="L14" s="346" t="str">
        <f t="shared" si="1"/>
        <v/>
      </c>
      <c r="M14" s="347"/>
      <c r="N14" s="346" t="str">
        <f>+IFERROR(VLOOKUP($M14,'10 FORMULAS'!$B$54:$C$55,2,0),"")</f>
        <v/>
      </c>
      <c r="O14" s="348"/>
      <c r="P14" s="348"/>
      <c r="Q14" s="348"/>
      <c r="R14" s="348"/>
      <c r="S14" s="346" t="str">
        <f t="shared" si="2"/>
        <v/>
      </c>
      <c r="T14" s="346" t="str">
        <f>+IFERROR(D14*S14,"")</f>
        <v/>
      </c>
      <c r="U14" s="346" t="str">
        <f>+IFERROR(D14-T14,"")</f>
        <v/>
      </c>
      <c r="V14" s="527">
        <v>0.6</v>
      </c>
      <c r="W14" s="38"/>
      <c r="X14" s="227"/>
      <c r="Y14" s="228"/>
      <c r="Z14" s="228"/>
    </row>
    <row r="15" spans="1:26" ht="29.45" customHeight="1" x14ac:dyDescent="0.25">
      <c r="A15" s="533"/>
      <c r="B15" s="536"/>
      <c r="C15" s="523"/>
      <c r="D15" s="521"/>
      <c r="E15" s="277">
        <v>2</v>
      </c>
      <c r="F15" s="257"/>
      <c r="G15" s="193"/>
      <c r="H15" s="193"/>
      <c r="I15" s="220" t="str">
        <f t="shared" si="0"/>
        <v xml:space="preserve">  </v>
      </c>
      <c r="J15" s="282"/>
      <c r="K15" s="231" t="str">
        <f>+IFERROR(VLOOKUP($J15,'10 FORMULAS'!$B$53:$C$53,2,0),"")</f>
        <v/>
      </c>
      <c r="L15" s="231" t="str">
        <f t="shared" si="1"/>
        <v/>
      </c>
      <c r="M15" s="278"/>
      <c r="N15" s="231" t="str">
        <f>+IFERROR(VLOOKUP($M15,'10 FORMULAS'!$B$54:$C$55,2,0),"")</f>
        <v/>
      </c>
      <c r="O15" s="279"/>
      <c r="P15" s="279"/>
      <c r="Q15" s="279"/>
      <c r="R15" s="279"/>
      <c r="S15" s="231" t="str">
        <f t="shared" si="2"/>
        <v/>
      </c>
      <c r="T15" s="231" t="str">
        <f>+IFERROR(U14*S15,"")</f>
        <v/>
      </c>
      <c r="U15" s="231" t="str">
        <f>+IFERROR(U14-T15,"")</f>
        <v/>
      </c>
      <c r="V15" s="528"/>
      <c r="W15" s="38"/>
      <c r="X15" s="227"/>
      <c r="Y15" s="228"/>
      <c r="Z15" s="228"/>
    </row>
    <row r="16" spans="1:26" ht="29.45" customHeight="1" x14ac:dyDescent="0.25">
      <c r="A16" s="533"/>
      <c r="B16" s="536"/>
      <c r="C16" s="523"/>
      <c r="D16" s="521"/>
      <c r="E16" s="277">
        <v>3</v>
      </c>
      <c r="F16" s="257"/>
      <c r="G16" s="193"/>
      <c r="H16" s="193"/>
      <c r="I16" s="220" t="str">
        <f t="shared" si="0"/>
        <v xml:space="preserve">  </v>
      </c>
      <c r="J16" s="282"/>
      <c r="K16" s="231" t="str">
        <f>+IFERROR(VLOOKUP($J16,'10 FORMULAS'!$B$53:$C$53,2,0),"")</f>
        <v/>
      </c>
      <c r="L16" s="231" t="str">
        <f t="shared" si="1"/>
        <v/>
      </c>
      <c r="M16" s="278"/>
      <c r="N16" s="231" t="str">
        <f>+IFERROR(VLOOKUP($M16,'10 FORMULAS'!$B$54:$C$55,2,0),"")</f>
        <v/>
      </c>
      <c r="O16" s="279"/>
      <c r="P16" s="279"/>
      <c r="Q16" s="279"/>
      <c r="R16" s="279"/>
      <c r="S16" s="231" t="str">
        <f t="shared" si="2"/>
        <v/>
      </c>
      <c r="T16" s="231" t="str">
        <f>+IFERROR(U15*S16,"")</f>
        <v/>
      </c>
      <c r="U16" s="231" t="str">
        <f>+IFERROR(U15-T16,"")</f>
        <v/>
      </c>
      <c r="V16" s="528"/>
      <c r="W16" s="38"/>
      <c r="X16" s="227"/>
      <c r="Y16" s="228"/>
      <c r="Z16" s="228"/>
    </row>
    <row r="17" spans="1:26" ht="29.45" customHeight="1" x14ac:dyDescent="0.25">
      <c r="A17" s="546"/>
      <c r="B17" s="547"/>
      <c r="C17" s="523"/>
      <c r="D17" s="525"/>
      <c r="E17" s="277">
        <v>4</v>
      </c>
      <c r="F17" s="259"/>
      <c r="G17" s="254"/>
      <c r="H17" s="254"/>
      <c r="I17" s="220" t="str">
        <f t="shared" si="0"/>
        <v xml:space="preserve">  </v>
      </c>
      <c r="J17" s="282"/>
      <c r="K17" s="231" t="str">
        <f>+IFERROR(VLOOKUP($J17,'10 FORMULAS'!$B$53:$C$53,2,0),"")</f>
        <v/>
      </c>
      <c r="L17" s="231" t="str">
        <f t="shared" si="1"/>
        <v/>
      </c>
      <c r="M17" s="278"/>
      <c r="N17" s="231" t="str">
        <f>+IFERROR(VLOOKUP($M17,'10 FORMULAS'!$B$54:$C$55,2,0),"")</f>
        <v/>
      </c>
      <c r="O17" s="279"/>
      <c r="P17" s="279"/>
      <c r="Q17" s="279"/>
      <c r="R17" s="279"/>
      <c r="S17" s="231" t="str">
        <f t="shared" si="2"/>
        <v/>
      </c>
      <c r="T17" s="231" t="str">
        <f>+IFERROR(U16*S17,"")</f>
        <v/>
      </c>
      <c r="U17" s="231" t="str">
        <f>+IFERROR(U16-T17,"")</f>
        <v/>
      </c>
      <c r="V17" s="566"/>
      <c r="W17" s="38"/>
      <c r="X17" s="227"/>
      <c r="Y17" s="228"/>
      <c r="Z17" s="228"/>
    </row>
    <row r="18" spans="1:26" ht="29.45" customHeight="1" x14ac:dyDescent="0.25">
      <c r="A18" s="546"/>
      <c r="B18" s="547"/>
      <c r="C18" s="523"/>
      <c r="D18" s="525"/>
      <c r="E18" s="277">
        <v>5</v>
      </c>
      <c r="F18" s="259"/>
      <c r="G18" s="254"/>
      <c r="H18" s="254"/>
      <c r="I18" s="220" t="str">
        <f t="shared" si="0"/>
        <v xml:space="preserve">  </v>
      </c>
      <c r="J18" s="282"/>
      <c r="K18" s="231" t="str">
        <f>+IFERROR(VLOOKUP($J18,'10 FORMULAS'!$B$53:$C$53,2,0),"")</f>
        <v/>
      </c>
      <c r="L18" s="231" t="str">
        <f t="shared" si="1"/>
        <v/>
      </c>
      <c r="M18" s="278"/>
      <c r="N18" s="231" t="str">
        <f>+IFERROR(VLOOKUP($M18,'10 FORMULAS'!$B$54:$C$55,2,0),"")</f>
        <v/>
      </c>
      <c r="O18" s="279"/>
      <c r="P18" s="279"/>
      <c r="Q18" s="279"/>
      <c r="R18" s="279"/>
      <c r="S18" s="231" t="str">
        <f t="shared" si="2"/>
        <v/>
      </c>
      <c r="T18" s="231" t="str">
        <f>+IFERROR(U17*S18,"")</f>
        <v/>
      </c>
      <c r="U18" s="231" t="str">
        <f>+IFERROR(U17-T18,"")</f>
        <v/>
      </c>
      <c r="V18" s="566"/>
      <c r="W18" s="38"/>
      <c r="X18" s="227"/>
      <c r="Y18" s="228"/>
      <c r="Z18" s="228"/>
    </row>
    <row r="19" spans="1:26" ht="29.45" customHeight="1" thickBot="1" x14ac:dyDescent="0.3">
      <c r="A19" s="534"/>
      <c r="B19" s="537"/>
      <c r="C19" s="565"/>
      <c r="D19" s="522"/>
      <c r="E19" s="280">
        <v>6</v>
      </c>
      <c r="F19" s="260"/>
      <c r="G19" s="194"/>
      <c r="H19" s="194"/>
      <c r="I19" s="349" t="str">
        <f t="shared" si="0"/>
        <v xml:space="preserve">  </v>
      </c>
      <c r="J19" s="384"/>
      <c r="K19" s="350" t="str">
        <f>+IFERROR(VLOOKUP($J19,'10 FORMULAS'!$B$53:$C$53,2,0),"")</f>
        <v/>
      </c>
      <c r="L19" s="350" t="str">
        <f t="shared" si="1"/>
        <v/>
      </c>
      <c r="M19" s="351"/>
      <c r="N19" s="350" t="str">
        <f>+IFERROR(VLOOKUP($M19,'10 FORMULAS'!$B$54:$C$55,2,0),"")</f>
        <v/>
      </c>
      <c r="O19" s="352"/>
      <c r="P19" s="352"/>
      <c r="Q19" s="352"/>
      <c r="R19" s="352"/>
      <c r="S19" s="350" t="str">
        <f t="shared" si="2"/>
        <v/>
      </c>
      <c r="T19" s="350" t="str">
        <f>+IFERROR(U18*S19,"")</f>
        <v/>
      </c>
      <c r="U19" s="350" t="str">
        <f>+IFERROR(U18-T19,"")</f>
        <v/>
      </c>
      <c r="V19" s="529"/>
      <c r="W19" s="38"/>
    </row>
    <row r="20" spans="1:26" ht="29.45" customHeight="1" x14ac:dyDescent="0.25">
      <c r="A20" s="532" t="str">
        <f>'2 CONTEXTO E IDENTIFICACIÓN'!A11</f>
        <v>R3</v>
      </c>
      <c r="B20" s="535" t="str">
        <f>+'2 CONTEXTO E IDENTIFICACIÓN'!J11</f>
        <v xml:space="preserve"> por a causa de </v>
      </c>
      <c r="C20" s="517" t="str">
        <f>+'3 PROBABIL E IMPACTO INHERENTE'!E11</f>
        <v/>
      </c>
      <c r="D20" s="520" t="str">
        <f>+'3 PROBABIL E IMPACTO INHERENTE'!M11</f>
        <v/>
      </c>
      <c r="E20" s="342">
        <v>1</v>
      </c>
      <c r="F20" s="258"/>
      <c r="G20" s="52"/>
      <c r="H20" s="52"/>
      <c r="I20" s="345" t="str">
        <f t="shared" si="0"/>
        <v xml:space="preserve">  </v>
      </c>
      <c r="J20" s="383"/>
      <c r="K20" s="346" t="str">
        <f>+IFERROR(VLOOKUP($J20,'10 FORMULAS'!$B$53:$C$53,2,0),"")</f>
        <v/>
      </c>
      <c r="L20" s="346" t="str">
        <f t="shared" si="1"/>
        <v/>
      </c>
      <c r="M20" s="347"/>
      <c r="N20" s="346" t="str">
        <f>+IFERROR(VLOOKUP($M20,'10 FORMULAS'!$B$54:$C$55,2,0),"")</f>
        <v/>
      </c>
      <c r="O20" s="348"/>
      <c r="P20" s="348"/>
      <c r="Q20" s="348"/>
      <c r="R20" s="348"/>
      <c r="S20" s="346" t="str">
        <f t="shared" si="2"/>
        <v/>
      </c>
      <c r="T20" s="346" t="str">
        <f t="shared" ref="T20:T51" si="3">+IFERROR(D20*S20,"")</f>
        <v/>
      </c>
      <c r="U20" s="346" t="str">
        <f t="shared" ref="U20:U51" si="4">+IFERROR(D20-T20,"")</f>
        <v/>
      </c>
      <c r="V20" s="527"/>
      <c r="W20" s="38"/>
      <c r="X20" s="227"/>
      <c r="Y20" s="228"/>
      <c r="Z20" s="228"/>
    </row>
    <row r="21" spans="1:26" ht="29.45" customHeight="1" x14ac:dyDescent="0.25">
      <c r="A21" s="533"/>
      <c r="B21" s="536"/>
      <c r="C21" s="518"/>
      <c r="D21" s="521"/>
      <c r="E21" s="277">
        <v>2</v>
      </c>
      <c r="F21" s="257"/>
      <c r="G21" s="193"/>
      <c r="H21" s="193"/>
      <c r="I21" s="220" t="str">
        <f t="shared" si="0"/>
        <v xml:space="preserve">  </v>
      </c>
      <c r="J21" s="282"/>
      <c r="K21" s="231" t="str">
        <f>+IFERROR(VLOOKUP($J21,'10 FORMULAS'!$B$53:$C$53,2,0),"")</f>
        <v/>
      </c>
      <c r="L21" s="231" t="str">
        <f t="shared" si="1"/>
        <v/>
      </c>
      <c r="M21" s="278"/>
      <c r="N21" s="231" t="str">
        <f>+IFERROR(VLOOKUP($M21,'10 FORMULAS'!$B$54:$C$55,2,0),"")</f>
        <v/>
      </c>
      <c r="O21" s="279"/>
      <c r="P21" s="279"/>
      <c r="Q21" s="279"/>
      <c r="R21" s="279"/>
      <c r="S21" s="231" t="str">
        <f t="shared" si="2"/>
        <v/>
      </c>
      <c r="T21" s="231" t="str">
        <f t="shared" si="3"/>
        <v/>
      </c>
      <c r="U21" s="231" t="str">
        <f t="shared" si="4"/>
        <v/>
      </c>
      <c r="V21" s="528"/>
      <c r="W21" s="38"/>
      <c r="X21" s="227"/>
      <c r="Y21" s="228"/>
      <c r="Z21" s="228"/>
    </row>
    <row r="22" spans="1:26" ht="29.45" customHeight="1" x14ac:dyDescent="0.25">
      <c r="A22" s="533"/>
      <c r="B22" s="536"/>
      <c r="C22" s="518"/>
      <c r="D22" s="521"/>
      <c r="E22" s="277">
        <v>3</v>
      </c>
      <c r="F22" s="257"/>
      <c r="G22" s="193"/>
      <c r="H22" s="193"/>
      <c r="I22" s="220" t="str">
        <f t="shared" si="0"/>
        <v xml:space="preserve">  </v>
      </c>
      <c r="J22" s="282"/>
      <c r="K22" s="231" t="str">
        <f>+IFERROR(VLOOKUP($J22,'10 FORMULAS'!$B$53:$C$53,2,0),"")</f>
        <v/>
      </c>
      <c r="L22" s="231" t="str">
        <f t="shared" si="1"/>
        <v/>
      </c>
      <c r="M22" s="278"/>
      <c r="N22" s="231" t="str">
        <f>+IFERROR(VLOOKUP($M22,'10 FORMULAS'!$B$54:$C$55,2,0),"")</f>
        <v/>
      </c>
      <c r="O22" s="279"/>
      <c r="P22" s="279"/>
      <c r="Q22" s="279"/>
      <c r="R22" s="279"/>
      <c r="S22" s="231" t="str">
        <f t="shared" si="2"/>
        <v/>
      </c>
      <c r="T22" s="231" t="str">
        <f t="shared" si="3"/>
        <v/>
      </c>
      <c r="U22" s="231" t="str">
        <f t="shared" si="4"/>
        <v/>
      </c>
      <c r="V22" s="528"/>
      <c r="W22" s="38"/>
      <c r="X22" s="227"/>
      <c r="Y22" s="228"/>
      <c r="Z22" s="228"/>
    </row>
    <row r="23" spans="1:26" ht="29.45" customHeight="1" x14ac:dyDescent="0.25">
      <c r="A23" s="533"/>
      <c r="B23" s="536"/>
      <c r="C23" s="518"/>
      <c r="D23" s="521"/>
      <c r="E23" s="277">
        <v>4</v>
      </c>
      <c r="F23" s="257"/>
      <c r="G23" s="193"/>
      <c r="H23" s="193"/>
      <c r="I23" s="220" t="str">
        <f t="shared" si="0"/>
        <v xml:space="preserve">  </v>
      </c>
      <c r="J23" s="282"/>
      <c r="K23" s="231" t="str">
        <f>+IFERROR(VLOOKUP($J23,'10 FORMULAS'!$B$53:$C$53,2,0),"")</f>
        <v/>
      </c>
      <c r="L23" s="231" t="str">
        <f t="shared" si="1"/>
        <v/>
      </c>
      <c r="M23" s="278"/>
      <c r="N23" s="231" t="str">
        <f>+IFERROR(VLOOKUP($M23,'10 FORMULAS'!$B$54:$C$55,2,0),"")</f>
        <v/>
      </c>
      <c r="O23" s="279"/>
      <c r="P23" s="279"/>
      <c r="Q23" s="279"/>
      <c r="R23" s="279"/>
      <c r="S23" s="231" t="str">
        <f t="shared" si="2"/>
        <v/>
      </c>
      <c r="T23" s="231" t="str">
        <f t="shared" si="3"/>
        <v/>
      </c>
      <c r="U23" s="231" t="str">
        <f t="shared" si="4"/>
        <v/>
      </c>
      <c r="V23" s="528"/>
      <c r="W23" s="38"/>
      <c r="X23" s="227"/>
      <c r="Y23" s="228"/>
      <c r="Z23" s="228"/>
    </row>
    <row r="24" spans="1:26" ht="29.45" customHeight="1" x14ac:dyDescent="0.25">
      <c r="A24" s="533"/>
      <c r="B24" s="536"/>
      <c r="C24" s="518"/>
      <c r="D24" s="521"/>
      <c r="E24" s="277">
        <v>5</v>
      </c>
      <c r="F24" s="257"/>
      <c r="G24" s="193"/>
      <c r="H24" s="193"/>
      <c r="I24" s="220" t="str">
        <f t="shared" si="0"/>
        <v xml:space="preserve">  </v>
      </c>
      <c r="J24" s="282"/>
      <c r="K24" s="231" t="str">
        <f>+IFERROR(VLOOKUP($J24,'10 FORMULAS'!$B$53:$C$53,2,0),"")</f>
        <v/>
      </c>
      <c r="L24" s="231" t="str">
        <f t="shared" si="1"/>
        <v/>
      </c>
      <c r="M24" s="278"/>
      <c r="N24" s="231" t="str">
        <f>+IFERROR(VLOOKUP($M24,'10 FORMULAS'!$B$54:$C$55,2,0),"")</f>
        <v/>
      </c>
      <c r="O24" s="279"/>
      <c r="P24" s="279"/>
      <c r="Q24" s="279"/>
      <c r="R24" s="279"/>
      <c r="S24" s="231" t="str">
        <f t="shared" si="2"/>
        <v/>
      </c>
      <c r="T24" s="231" t="str">
        <f t="shared" si="3"/>
        <v/>
      </c>
      <c r="U24" s="231" t="str">
        <f t="shared" si="4"/>
        <v/>
      </c>
      <c r="V24" s="528"/>
      <c r="W24" s="38"/>
      <c r="X24" s="227"/>
      <c r="Y24" s="228"/>
      <c r="Z24" s="228"/>
    </row>
    <row r="25" spans="1:26" ht="29.45" customHeight="1" thickBot="1" x14ac:dyDescent="0.3">
      <c r="A25" s="534"/>
      <c r="B25" s="537"/>
      <c r="C25" s="519"/>
      <c r="D25" s="522"/>
      <c r="E25" s="280">
        <v>6</v>
      </c>
      <c r="F25" s="260"/>
      <c r="G25" s="194"/>
      <c r="H25" s="194"/>
      <c r="I25" s="349" t="str">
        <f t="shared" si="0"/>
        <v xml:space="preserve">  </v>
      </c>
      <c r="J25" s="384"/>
      <c r="K25" s="350" t="str">
        <f>+IFERROR(VLOOKUP($J25,'10 FORMULAS'!$B$53:$C$53,2,0),"")</f>
        <v/>
      </c>
      <c r="L25" s="350" t="str">
        <f t="shared" si="1"/>
        <v/>
      </c>
      <c r="M25" s="351"/>
      <c r="N25" s="350" t="str">
        <f>+IFERROR(VLOOKUP($M25,'10 FORMULAS'!$B$54:$C$55,2,0),"")</f>
        <v/>
      </c>
      <c r="O25" s="352"/>
      <c r="P25" s="352"/>
      <c r="Q25" s="352"/>
      <c r="R25" s="352"/>
      <c r="S25" s="350" t="str">
        <f t="shared" si="2"/>
        <v/>
      </c>
      <c r="T25" s="350" t="str">
        <f t="shared" si="3"/>
        <v/>
      </c>
      <c r="U25" s="350" t="str">
        <f t="shared" si="4"/>
        <v/>
      </c>
      <c r="V25" s="529"/>
      <c r="W25" s="38"/>
    </row>
    <row r="26" spans="1:26" ht="29.45" customHeight="1" x14ac:dyDescent="0.25">
      <c r="A26" s="532" t="str">
        <f>'2 CONTEXTO E IDENTIFICACIÓN'!A12</f>
        <v>R4</v>
      </c>
      <c r="B26" s="535" t="str">
        <f>+'2 CONTEXTO E IDENTIFICACIÓN'!J12</f>
        <v xml:space="preserve"> por a causa de </v>
      </c>
      <c r="C26" s="517" t="str">
        <f>+'3 PROBABIL E IMPACTO INHERENTE'!E12</f>
        <v/>
      </c>
      <c r="D26" s="520" t="str">
        <f>+'3 PROBABIL E IMPACTO INHERENTE'!M12</f>
        <v/>
      </c>
      <c r="E26" s="342">
        <v>1</v>
      </c>
      <c r="F26" s="258"/>
      <c r="G26" s="52"/>
      <c r="H26" s="52"/>
      <c r="I26" s="345" t="str">
        <f t="shared" si="0"/>
        <v xml:space="preserve">  </v>
      </c>
      <c r="J26" s="383"/>
      <c r="K26" s="346" t="str">
        <f>+IFERROR(VLOOKUP($J26,'10 FORMULAS'!$B$53:$C$53,2,0),"")</f>
        <v/>
      </c>
      <c r="L26" s="346" t="str">
        <f t="shared" si="1"/>
        <v/>
      </c>
      <c r="M26" s="347"/>
      <c r="N26" s="346" t="str">
        <f>+IFERROR(VLOOKUP($M26,'10 FORMULAS'!$B$54:$C$55,2,0),"")</f>
        <v/>
      </c>
      <c r="O26" s="348"/>
      <c r="P26" s="348"/>
      <c r="Q26" s="348"/>
      <c r="R26" s="348"/>
      <c r="S26" s="346" t="str">
        <f t="shared" si="2"/>
        <v/>
      </c>
      <c r="T26" s="346" t="str">
        <f t="shared" si="3"/>
        <v/>
      </c>
      <c r="U26" s="346" t="str">
        <f t="shared" si="4"/>
        <v/>
      </c>
      <c r="V26" s="527"/>
      <c r="W26" s="38"/>
      <c r="X26" s="227"/>
      <c r="Y26" s="228"/>
      <c r="Z26" s="228"/>
    </row>
    <row r="27" spans="1:26" ht="29.45" customHeight="1" x14ac:dyDescent="0.25">
      <c r="A27" s="533"/>
      <c r="B27" s="536"/>
      <c r="C27" s="518"/>
      <c r="D27" s="521"/>
      <c r="E27" s="277">
        <v>2</v>
      </c>
      <c r="F27" s="257"/>
      <c r="G27" s="193"/>
      <c r="H27" s="193"/>
      <c r="I27" s="220" t="str">
        <f t="shared" si="0"/>
        <v xml:space="preserve">  </v>
      </c>
      <c r="J27" s="282"/>
      <c r="K27" s="231" t="str">
        <f>+IFERROR(VLOOKUP($J27,'10 FORMULAS'!$B$53:$C$53,2,0),"")</f>
        <v/>
      </c>
      <c r="L27" s="231" t="str">
        <f t="shared" si="1"/>
        <v/>
      </c>
      <c r="M27" s="278"/>
      <c r="N27" s="231" t="str">
        <f>+IFERROR(VLOOKUP($M27,'10 FORMULAS'!$B$54:$C$55,2,0),"")</f>
        <v/>
      </c>
      <c r="O27" s="279"/>
      <c r="P27" s="279"/>
      <c r="Q27" s="279"/>
      <c r="R27" s="279"/>
      <c r="S27" s="231" t="str">
        <f t="shared" si="2"/>
        <v/>
      </c>
      <c r="T27" s="231" t="str">
        <f t="shared" si="3"/>
        <v/>
      </c>
      <c r="U27" s="231" t="str">
        <f t="shared" si="4"/>
        <v/>
      </c>
      <c r="V27" s="528"/>
      <c r="W27" s="38"/>
      <c r="X27" s="227"/>
      <c r="Y27" s="228"/>
      <c r="Z27" s="228"/>
    </row>
    <row r="28" spans="1:26" ht="29.45" customHeight="1" x14ac:dyDescent="0.25">
      <c r="A28" s="533"/>
      <c r="B28" s="536"/>
      <c r="C28" s="518"/>
      <c r="D28" s="521"/>
      <c r="E28" s="277">
        <v>3</v>
      </c>
      <c r="F28" s="257"/>
      <c r="G28" s="193"/>
      <c r="H28" s="193"/>
      <c r="I28" s="220" t="str">
        <f t="shared" si="0"/>
        <v xml:space="preserve">  </v>
      </c>
      <c r="J28" s="282"/>
      <c r="K28" s="231" t="str">
        <f>+IFERROR(VLOOKUP($J28,'10 FORMULAS'!$B$53:$C$53,2,0),"")</f>
        <v/>
      </c>
      <c r="L28" s="231" t="str">
        <f t="shared" si="1"/>
        <v/>
      </c>
      <c r="M28" s="278"/>
      <c r="N28" s="231" t="str">
        <f>+IFERROR(VLOOKUP($M28,'10 FORMULAS'!$B$54:$C$55,2,0),"")</f>
        <v/>
      </c>
      <c r="O28" s="279"/>
      <c r="P28" s="279"/>
      <c r="Q28" s="279"/>
      <c r="R28" s="279"/>
      <c r="S28" s="231" t="str">
        <f t="shared" si="2"/>
        <v/>
      </c>
      <c r="T28" s="231" t="str">
        <f t="shared" si="3"/>
        <v/>
      </c>
      <c r="U28" s="231" t="str">
        <f t="shared" si="4"/>
        <v/>
      </c>
      <c r="V28" s="528"/>
      <c r="W28" s="38"/>
      <c r="X28" s="227"/>
      <c r="Y28" s="228"/>
      <c r="Z28" s="228"/>
    </row>
    <row r="29" spans="1:26" ht="29.45" customHeight="1" x14ac:dyDescent="0.25">
      <c r="A29" s="533"/>
      <c r="B29" s="536"/>
      <c r="C29" s="518"/>
      <c r="D29" s="521"/>
      <c r="E29" s="277">
        <v>4</v>
      </c>
      <c r="F29" s="257"/>
      <c r="G29" s="193"/>
      <c r="H29" s="193"/>
      <c r="I29" s="220" t="str">
        <f t="shared" si="0"/>
        <v xml:space="preserve">  </v>
      </c>
      <c r="J29" s="282"/>
      <c r="K29" s="231" t="str">
        <f>+IFERROR(VLOOKUP($J29,'10 FORMULAS'!$B$53:$C$53,2,0),"")</f>
        <v/>
      </c>
      <c r="L29" s="231" t="str">
        <f t="shared" si="1"/>
        <v/>
      </c>
      <c r="M29" s="278"/>
      <c r="N29" s="231" t="str">
        <f>+IFERROR(VLOOKUP($M29,'10 FORMULAS'!$B$54:$C$55,2,0),"")</f>
        <v/>
      </c>
      <c r="O29" s="279"/>
      <c r="P29" s="279"/>
      <c r="Q29" s="279"/>
      <c r="R29" s="279"/>
      <c r="S29" s="231" t="str">
        <f t="shared" si="2"/>
        <v/>
      </c>
      <c r="T29" s="231" t="str">
        <f t="shared" si="3"/>
        <v/>
      </c>
      <c r="U29" s="231" t="str">
        <f t="shared" si="4"/>
        <v/>
      </c>
      <c r="V29" s="528"/>
      <c r="W29" s="38"/>
      <c r="X29" s="227"/>
      <c r="Y29" s="228"/>
      <c r="Z29" s="228"/>
    </row>
    <row r="30" spans="1:26" ht="29.45" customHeight="1" x14ac:dyDescent="0.25">
      <c r="A30" s="533"/>
      <c r="B30" s="536"/>
      <c r="C30" s="518"/>
      <c r="D30" s="521"/>
      <c r="E30" s="277">
        <v>5</v>
      </c>
      <c r="F30" s="257"/>
      <c r="G30" s="193"/>
      <c r="H30" s="193"/>
      <c r="I30" s="220" t="str">
        <f t="shared" si="0"/>
        <v xml:space="preserve">  </v>
      </c>
      <c r="J30" s="282"/>
      <c r="K30" s="231" t="str">
        <f>+IFERROR(VLOOKUP($J30,'10 FORMULAS'!$B$53:$C$53,2,0),"")</f>
        <v/>
      </c>
      <c r="L30" s="231" t="str">
        <f t="shared" si="1"/>
        <v/>
      </c>
      <c r="M30" s="278"/>
      <c r="N30" s="231" t="str">
        <f>+IFERROR(VLOOKUP($M30,'10 FORMULAS'!$B$54:$C$55,2,0),"")</f>
        <v/>
      </c>
      <c r="O30" s="279"/>
      <c r="P30" s="279"/>
      <c r="Q30" s="279"/>
      <c r="R30" s="279"/>
      <c r="S30" s="231" t="str">
        <f t="shared" si="2"/>
        <v/>
      </c>
      <c r="T30" s="231" t="str">
        <f t="shared" si="3"/>
        <v/>
      </c>
      <c r="U30" s="231" t="str">
        <f t="shared" si="4"/>
        <v/>
      </c>
      <c r="V30" s="528"/>
      <c r="W30" s="38"/>
      <c r="X30" s="227"/>
      <c r="Y30" s="228"/>
      <c r="Z30" s="228"/>
    </row>
    <row r="31" spans="1:26" ht="29.45" customHeight="1" thickBot="1" x14ac:dyDescent="0.3">
      <c r="A31" s="534"/>
      <c r="B31" s="537"/>
      <c r="C31" s="519"/>
      <c r="D31" s="522"/>
      <c r="E31" s="280">
        <v>6</v>
      </c>
      <c r="F31" s="260"/>
      <c r="G31" s="194"/>
      <c r="H31" s="194"/>
      <c r="I31" s="349" t="str">
        <f t="shared" si="0"/>
        <v xml:space="preserve">  </v>
      </c>
      <c r="J31" s="384"/>
      <c r="K31" s="350" t="str">
        <f>+IFERROR(VLOOKUP($J31,'10 FORMULAS'!$B$53:$C$53,2,0),"")</f>
        <v/>
      </c>
      <c r="L31" s="350" t="str">
        <f t="shared" si="1"/>
        <v/>
      </c>
      <c r="M31" s="351"/>
      <c r="N31" s="350" t="str">
        <f>+IFERROR(VLOOKUP($M31,'10 FORMULAS'!$B$54:$C$55,2,0),"")</f>
        <v/>
      </c>
      <c r="O31" s="352"/>
      <c r="P31" s="352"/>
      <c r="Q31" s="352"/>
      <c r="R31" s="352"/>
      <c r="S31" s="350" t="str">
        <f t="shared" si="2"/>
        <v/>
      </c>
      <c r="T31" s="350" t="str">
        <f t="shared" si="3"/>
        <v/>
      </c>
      <c r="U31" s="350" t="str">
        <f t="shared" si="4"/>
        <v/>
      </c>
      <c r="V31" s="529"/>
      <c r="W31" s="38"/>
    </row>
    <row r="32" spans="1:26" ht="29.45" customHeight="1" x14ac:dyDescent="0.25">
      <c r="A32" s="532" t="str">
        <f>'2 CONTEXTO E IDENTIFICACIÓN'!A13</f>
        <v>R5</v>
      </c>
      <c r="B32" s="535" t="str">
        <f>+'2 CONTEXTO E IDENTIFICACIÓN'!J13</f>
        <v xml:space="preserve"> por a causa de </v>
      </c>
      <c r="C32" s="517" t="str">
        <f>+'3 PROBABIL E IMPACTO INHERENTE'!E13</f>
        <v/>
      </c>
      <c r="D32" s="520" t="str">
        <f>+'3 PROBABIL E IMPACTO INHERENTE'!M13</f>
        <v/>
      </c>
      <c r="E32" s="342">
        <v>1</v>
      </c>
      <c r="F32" s="258"/>
      <c r="G32" s="52"/>
      <c r="H32" s="52"/>
      <c r="I32" s="345" t="str">
        <f t="shared" si="0"/>
        <v xml:space="preserve">  </v>
      </c>
      <c r="J32" s="383"/>
      <c r="K32" s="346" t="str">
        <f>+IFERROR(VLOOKUP($J32,'10 FORMULAS'!$B$53:$C$53,2,0),"")</f>
        <v/>
      </c>
      <c r="L32" s="346" t="str">
        <f t="shared" si="1"/>
        <v/>
      </c>
      <c r="M32" s="347"/>
      <c r="N32" s="346" t="str">
        <f>+IFERROR(VLOOKUP($M32,'10 FORMULAS'!$B$54:$C$55,2,0),"")</f>
        <v/>
      </c>
      <c r="O32" s="348"/>
      <c r="P32" s="348"/>
      <c r="Q32" s="348"/>
      <c r="R32" s="348"/>
      <c r="S32" s="346" t="str">
        <f t="shared" si="2"/>
        <v/>
      </c>
      <c r="T32" s="346" t="str">
        <f t="shared" si="3"/>
        <v/>
      </c>
      <c r="U32" s="346" t="str">
        <f t="shared" si="4"/>
        <v/>
      </c>
      <c r="V32" s="527"/>
      <c r="W32" s="38"/>
      <c r="X32" s="227"/>
      <c r="Y32" s="228"/>
      <c r="Z32" s="228"/>
    </row>
    <row r="33" spans="1:26" ht="29.45" customHeight="1" x14ac:dyDescent="0.25">
      <c r="A33" s="538"/>
      <c r="B33" s="539"/>
      <c r="C33" s="526"/>
      <c r="D33" s="524"/>
      <c r="E33" s="277">
        <v>2</v>
      </c>
      <c r="F33" s="256"/>
      <c r="G33" s="253"/>
      <c r="H33" s="253"/>
      <c r="I33" s="220" t="str">
        <f t="shared" si="0"/>
        <v xml:space="preserve">  </v>
      </c>
      <c r="J33" s="282"/>
      <c r="K33" s="231" t="str">
        <f>+IFERROR(VLOOKUP($J33,'10 FORMULAS'!$B$53:$C$53,2,0),"")</f>
        <v/>
      </c>
      <c r="L33" s="231" t="str">
        <f t="shared" si="1"/>
        <v/>
      </c>
      <c r="M33" s="278"/>
      <c r="N33" s="231" t="str">
        <f>+IFERROR(VLOOKUP($M33,'10 FORMULAS'!$B$54:$C$55,2,0),"")</f>
        <v/>
      </c>
      <c r="O33" s="279"/>
      <c r="P33" s="279"/>
      <c r="Q33" s="279"/>
      <c r="R33" s="279"/>
      <c r="S33" s="231" t="str">
        <f t="shared" si="2"/>
        <v/>
      </c>
      <c r="T33" s="231" t="str">
        <f t="shared" si="3"/>
        <v/>
      </c>
      <c r="U33" s="231" t="str">
        <f t="shared" si="4"/>
        <v/>
      </c>
      <c r="V33" s="563"/>
      <c r="W33" s="38"/>
      <c r="X33" s="227"/>
      <c r="Y33" s="228"/>
      <c r="Z33" s="228"/>
    </row>
    <row r="34" spans="1:26" ht="29.45" customHeight="1" x14ac:dyDescent="0.25">
      <c r="A34" s="538"/>
      <c r="B34" s="539"/>
      <c r="C34" s="526"/>
      <c r="D34" s="524"/>
      <c r="E34" s="277">
        <v>3</v>
      </c>
      <c r="F34" s="256"/>
      <c r="G34" s="253"/>
      <c r="H34" s="253"/>
      <c r="I34" s="220" t="str">
        <f t="shared" si="0"/>
        <v xml:space="preserve">  </v>
      </c>
      <c r="J34" s="282"/>
      <c r="K34" s="231" t="str">
        <f>+IFERROR(VLOOKUP($J34,'10 FORMULAS'!$B$53:$C$53,2,0),"")</f>
        <v/>
      </c>
      <c r="L34" s="231" t="str">
        <f t="shared" si="1"/>
        <v/>
      </c>
      <c r="M34" s="278"/>
      <c r="N34" s="231" t="str">
        <f>+IFERROR(VLOOKUP($M34,'10 FORMULAS'!$B$54:$C$55,2,0),"")</f>
        <v/>
      </c>
      <c r="O34" s="279"/>
      <c r="P34" s="279"/>
      <c r="Q34" s="279"/>
      <c r="R34" s="279"/>
      <c r="S34" s="231" t="str">
        <f t="shared" si="2"/>
        <v/>
      </c>
      <c r="T34" s="231" t="str">
        <f t="shared" si="3"/>
        <v/>
      </c>
      <c r="U34" s="231" t="str">
        <f t="shared" si="4"/>
        <v/>
      </c>
      <c r="V34" s="563"/>
      <c r="W34" s="38"/>
      <c r="X34" s="227"/>
      <c r="Y34" s="228"/>
      <c r="Z34" s="228"/>
    </row>
    <row r="35" spans="1:26" ht="29.45" customHeight="1" x14ac:dyDescent="0.25">
      <c r="A35" s="533"/>
      <c r="B35" s="536"/>
      <c r="C35" s="518"/>
      <c r="D35" s="521"/>
      <c r="E35" s="277">
        <v>4</v>
      </c>
      <c r="F35" s="257"/>
      <c r="G35" s="193"/>
      <c r="H35" s="193"/>
      <c r="I35" s="220" t="str">
        <f t="shared" si="0"/>
        <v xml:space="preserve">  </v>
      </c>
      <c r="J35" s="282"/>
      <c r="K35" s="231" t="str">
        <f>+IFERROR(VLOOKUP($J35,'10 FORMULAS'!$B$53:$C$53,2,0),"")</f>
        <v/>
      </c>
      <c r="L35" s="231" t="str">
        <f t="shared" si="1"/>
        <v/>
      </c>
      <c r="M35" s="278"/>
      <c r="N35" s="231" t="str">
        <f>+IFERROR(VLOOKUP($M35,'10 FORMULAS'!$B$54:$C$55,2,0),"")</f>
        <v/>
      </c>
      <c r="O35" s="279"/>
      <c r="P35" s="279"/>
      <c r="Q35" s="279"/>
      <c r="R35" s="279"/>
      <c r="S35" s="231" t="str">
        <f t="shared" si="2"/>
        <v/>
      </c>
      <c r="T35" s="231" t="str">
        <f t="shared" si="3"/>
        <v/>
      </c>
      <c r="U35" s="231" t="str">
        <f t="shared" si="4"/>
        <v/>
      </c>
      <c r="V35" s="528"/>
      <c r="W35" s="38"/>
      <c r="X35" s="227"/>
      <c r="Y35" s="228"/>
      <c r="Z35" s="228"/>
    </row>
    <row r="36" spans="1:26" ht="29.45" customHeight="1" x14ac:dyDescent="0.25">
      <c r="A36" s="533"/>
      <c r="B36" s="536"/>
      <c r="C36" s="518"/>
      <c r="D36" s="521"/>
      <c r="E36" s="277">
        <v>5</v>
      </c>
      <c r="F36" s="257"/>
      <c r="G36" s="193"/>
      <c r="H36" s="193"/>
      <c r="I36" s="220" t="str">
        <f t="shared" si="0"/>
        <v xml:space="preserve">  </v>
      </c>
      <c r="J36" s="282"/>
      <c r="K36" s="231" t="str">
        <f>+IFERROR(VLOOKUP($J36,'10 FORMULAS'!$B$53:$C$53,2,0),"")</f>
        <v/>
      </c>
      <c r="L36" s="231" t="str">
        <f t="shared" si="1"/>
        <v/>
      </c>
      <c r="M36" s="278"/>
      <c r="N36" s="231" t="str">
        <f>+IFERROR(VLOOKUP($M36,'10 FORMULAS'!$B$54:$C$55,2,0),"")</f>
        <v/>
      </c>
      <c r="O36" s="279"/>
      <c r="P36" s="279"/>
      <c r="Q36" s="279"/>
      <c r="R36" s="279"/>
      <c r="S36" s="231" t="str">
        <f t="shared" si="2"/>
        <v/>
      </c>
      <c r="T36" s="231" t="str">
        <f t="shared" si="3"/>
        <v/>
      </c>
      <c r="U36" s="231" t="str">
        <f t="shared" si="4"/>
        <v/>
      </c>
      <c r="V36" s="528"/>
      <c r="W36" s="38"/>
      <c r="X36" s="227"/>
      <c r="Y36" s="228"/>
      <c r="Z36" s="228"/>
    </row>
    <row r="37" spans="1:26" ht="29.45" customHeight="1" thickBot="1" x14ac:dyDescent="0.3">
      <c r="A37" s="534"/>
      <c r="B37" s="537"/>
      <c r="C37" s="519"/>
      <c r="D37" s="522"/>
      <c r="E37" s="280">
        <v>6</v>
      </c>
      <c r="F37" s="260"/>
      <c r="G37" s="194"/>
      <c r="H37" s="194"/>
      <c r="I37" s="349" t="str">
        <f t="shared" si="0"/>
        <v xml:space="preserve">  </v>
      </c>
      <c r="J37" s="384"/>
      <c r="K37" s="350" t="str">
        <f>+IFERROR(VLOOKUP($J37,'10 FORMULAS'!$B$53:$C$53,2,0),"")</f>
        <v/>
      </c>
      <c r="L37" s="350" t="str">
        <f t="shared" si="1"/>
        <v/>
      </c>
      <c r="M37" s="351"/>
      <c r="N37" s="350" t="str">
        <f>+IFERROR(VLOOKUP($M37,'10 FORMULAS'!$B$54:$C$55,2,0),"")</f>
        <v/>
      </c>
      <c r="O37" s="352"/>
      <c r="P37" s="352"/>
      <c r="Q37" s="352"/>
      <c r="R37" s="352"/>
      <c r="S37" s="350" t="str">
        <f t="shared" si="2"/>
        <v/>
      </c>
      <c r="T37" s="350" t="str">
        <f t="shared" si="3"/>
        <v/>
      </c>
      <c r="U37" s="350" t="str">
        <f t="shared" si="4"/>
        <v/>
      </c>
      <c r="V37" s="529"/>
      <c r="W37" s="38"/>
    </row>
    <row r="38" spans="1:26" ht="29.45" customHeight="1" x14ac:dyDescent="0.25">
      <c r="A38" s="532" t="str">
        <f>'2 CONTEXTO E IDENTIFICACIÓN'!A14</f>
        <v>R6</v>
      </c>
      <c r="B38" s="535" t="str">
        <f>+'2 CONTEXTO E IDENTIFICACIÓN'!J14</f>
        <v xml:space="preserve"> por a causa de </v>
      </c>
      <c r="C38" s="517" t="str">
        <f>+'3 PROBABIL E IMPACTO INHERENTE'!E14</f>
        <v/>
      </c>
      <c r="D38" s="520" t="str">
        <f>+'3 PROBABIL E IMPACTO INHERENTE'!M14</f>
        <v/>
      </c>
      <c r="E38" s="342">
        <v>1</v>
      </c>
      <c r="F38" s="258"/>
      <c r="G38" s="52"/>
      <c r="H38" s="52"/>
      <c r="I38" s="345" t="str">
        <f t="shared" si="0"/>
        <v xml:space="preserve">  </v>
      </c>
      <c r="J38" s="383"/>
      <c r="K38" s="346" t="str">
        <f>+IFERROR(VLOOKUP($J38,'10 FORMULAS'!$B$53:$C$53,2,0),"")</f>
        <v/>
      </c>
      <c r="L38" s="346" t="str">
        <f t="shared" si="1"/>
        <v/>
      </c>
      <c r="M38" s="347"/>
      <c r="N38" s="346" t="str">
        <f>+IFERROR(VLOOKUP($M38,'10 FORMULAS'!$B$54:$C$55,2,0),"")</f>
        <v/>
      </c>
      <c r="O38" s="348"/>
      <c r="P38" s="348"/>
      <c r="Q38" s="348"/>
      <c r="R38" s="348"/>
      <c r="S38" s="346" t="str">
        <f t="shared" si="2"/>
        <v/>
      </c>
      <c r="T38" s="346" t="str">
        <f t="shared" si="3"/>
        <v/>
      </c>
      <c r="U38" s="346" t="str">
        <f t="shared" si="4"/>
        <v/>
      </c>
      <c r="V38" s="527"/>
      <c r="W38" s="38"/>
      <c r="X38" s="227"/>
      <c r="Y38" s="228"/>
      <c r="Z38" s="228"/>
    </row>
    <row r="39" spans="1:26" ht="29.45" customHeight="1" x14ac:dyDescent="0.25">
      <c r="A39" s="538"/>
      <c r="B39" s="539"/>
      <c r="C39" s="526"/>
      <c r="D39" s="524"/>
      <c r="E39" s="277">
        <v>2</v>
      </c>
      <c r="F39" s="256"/>
      <c r="G39" s="253"/>
      <c r="H39" s="253"/>
      <c r="I39" s="220" t="str">
        <f t="shared" si="0"/>
        <v xml:space="preserve">  </v>
      </c>
      <c r="J39" s="282"/>
      <c r="K39" s="231" t="str">
        <f>+IFERROR(VLOOKUP($J39,'10 FORMULAS'!$B$53:$C$53,2,0),"")</f>
        <v/>
      </c>
      <c r="L39" s="231" t="str">
        <f t="shared" si="1"/>
        <v/>
      </c>
      <c r="M39" s="278"/>
      <c r="N39" s="231" t="str">
        <f>+IFERROR(VLOOKUP($M39,'10 FORMULAS'!$B$54:$C$55,2,0),"")</f>
        <v/>
      </c>
      <c r="O39" s="279"/>
      <c r="P39" s="279"/>
      <c r="Q39" s="279"/>
      <c r="R39" s="279"/>
      <c r="S39" s="231" t="str">
        <f t="shared" si="2"/>
        <v/>
      </c>
      <c r="T39" s="231" t="str">
        <f t="shared" si="3"/>
        <v/>
      </c>
      <c r="U39" s="231" t="str">
        <f t="shared" si="4"/>
        <v/>
      </c>
      <c r="V39" s="563"/>
      <c r="W39" s="38"/>
      <c r="X39" s="227"/>
      <c r="Y39" s="228"/>
      <c r="Z39" s="228"/>
    </row>
    <row r="40" spans="1:26" ht="29.45" customHeight="1" x14ac:dyDescent="0.25">
      <c r="A40" s="538"/>
      <c r="B40" s="539"/>
      <c r="C40" s="526"/>
      <c r="D40" s="524"/>
      <c r="E40" s="277">
        <v>3</v>
      </c>
      <c r="F40" s="256"/>
      <c r="G40" s="253"/>
      <c r="H40" s="253"/>
      <c r="I40" s="220" t="str">
        <f t="shared" si="0"/>
        <v xml:space="preserve">  </v>
      </c>
      <c r="J40" s="282"/>
      <c r="K40" s="231" t="str">
        <f>+IFERROR(VLOOKUP($J40,'10 FORMULAS'!$B$53:$C$53,2,0),"")</f>
        <v/>
      </c>
      <c r="L40" s="231" t="str">
        <f t="shared" si="1"/>
        <v/>
      </c>
      <c r="M40" s="278"/>
      <c r="N40" s="231" t="str">
        <f>+IFERROR(VLOOKUP($M40,'10 FORMULAS'!$B$54:$C$55,2,0),"")</f>
        <v/>
      </c>
      <c r="O40" s="279"/>
      <c r="P40" s="279"/>
      <c r="Q40" s="279"/>
      <c r="R40" s="279"/>
      <c r="S40" s="231" t="str">
        <f t="shared" si="2"/>
        <v/>
      </c>
      <c r="T40" s="231" t="str">
        <f t="shared" si="3"/>
        <v/>
      </c>
      <c r="U40" s="231" t="str">
        <f t="shared" si="4"/>
        <v/>
      </c>
      <c r="V40" s="563"/>
      <c r="W40" s="38"/>
      <c r="X40" s="227"/>
      <c r="Y40" s="228"/>
      <c r="Z40" s="228"/>
    </row>
    <row r="41" spans="1:26" ht="29.45" customHeight="1" x14ac:dyDescent="0.25">
      <c r="A41" s="533"/>
      <c r="B41" s="536"/>
      <c r="C41" s="518"/>
      <c r="D41" s="521"/>
      <c r="E41" s="277">
        <v>4</v>
      </c>
      <c r="F41" s="257"/>
      <c r="G41" s="193"/>
      <c r="H41" s="193"/>
      <c r="I41" s="220" t="str">
        <f t="shared" si="0"/>
        <v xml:space="preserve">  </v>
      </c>
      <c r="J41" s="282"/>
      <c r="K41" s="231" t="str">
        <f>+IFERROR(VLOOKUP($J41,'10 FORMULAS'!$B$53:$C$53,2,0),"")</f>
        <v/>
      </c>
      <c r="L41" s="231" t="str">
        <f t="shared" si="1"/>
        <v/>
      </c>
      <c r="M41" s="278"/>
      <c r="N41" s="231" t="str">
        <f>+IFERROR(VLOOKUP($M41,'10 FORMULAS'!$B$54:$C$55,2,0),"")</f>
        <v/>
      </c>
      <c r="O41" s="279"/>
      <c r="P41" s="279"/>
      <c r="Q41" s="279"/>
      <c r="R41" s="279"/>
      <c r="S41" s="231" t="str">
        <f t="shared" si="2"/>
        <v/>
      </c>
      <c r="T41" s="231" t="str">
        <f t="shared" si="3"/>
        <v/>
      </c>
      <c r="U41" s="231" t="str">
        <f t="shared" si="4"/>
        <v/>
      </c>
      <c r="V41" s="528"/>
      <c r="W41" s="38"/>
      <c r="X41" s="227"/>
      <c r="Y41" s="228"/>
      <c r="Z41" s="228"/>
    </row>
    <row r="42" spans="1:26" ht="29.45" customHeight="1" x14ac:dyDescent="0.25">
      <c r="A42" s="533"/>
      <c r="B42" s="536"/>
      <c r="C42" s="518"/>
      <c r="D42" s="521"/>
      <c r="E42" s="277">
        <v>5</v>
      </c>
      <c r="F42" s="257"/>
      <c r="G42" s="193"/>
      <c r="H42" s="193"/>
      <c r="I42" s="220" t="str">
        <f t="shared" si="0"/>
        <v xml:space="preserve">  </v>
      </c>
      <c r="J42" s="282"/>
      <c r="K42" s="231" t="str">
        <f>+IFERROR(VLOOKUP($J42,'10 FORMULAS'!$B$53:$C$53,2,0),"")</f>
        <v/>
      </c>
      <c r="L42" s="231" t="str">
        <f t="shared" si="1"/>
        <v/>
      </c>
      <c r="M42" s="278"/>
      <c r="N42" s="231" t="str">
        <f>+IFERROR(VLOOKUP($M42,'10 FORMULAS'!$B$54:$C$55,2,0),"")</f>
        <v/>
      </c>
      <c r="O42" s="279"/>
      <c r="P42" s="279"/>
      <c r="Q42" s="279"/>
      <c r="R42" s="279"/>
      <c r="S42" s="231" t="str">
        <f t="shared" si="2"/>
        <v/>
      </c>
      <c r="T42" s="231" t="str">
        <f t="shared" si="3"/>
        <v/>
      </c>
      <c r="U42" s="231" t="str">
        <f t="shared" si="4"/>
        <v/>
      </c>
      <c r="V42" s="528"/>
      <c r="W42" s="38"/>
      <c r="X42" s="227"/>
      <c r="Y42" s="228"/>
      <c r="Z42" s="228"/>
    </row>
    <row r="43" spans="1:26" ht="29.45" customHeight="1" thickBot="1" x14ac:dyDescent="0.3">
      <c r="A43" s="534"/>
      <c r="B43" s="537"/>
      <c r="C43" s="519"/>
      <c r="D43" s="522"/>
      <c r="E43" s="280">
        <v>6</v>
      </c>
      <c r="F43" s="260"/>
      <c r="G43" s="194"/>
      <c r="H43" s="194"/>
      <c r="I43" s="349" t="str">
        <f t="shared" si="0"/>
        <v xml:space="preserve">  </v>
      </c>
      <c r="J43" s="384"/>
      <c r="K43" s="350" t="str">
        <f>+IFERROR(VLOOKUP($J43,'10 FORMULAS'!$B$53:$C$53,2,0),"")</f>
        <v/>
      </c>
      <c r="L43" s="350" t="str">
        <f t="shared" si="1"/>
        <v/>
      </c>
      <c r="M43" s="351"/>
      <c r="N43" s="350" t="str">
        <f>+IFERROR(VLOOKUP($M43,'10 FORMULAS'!$B$54:$C$55,2,0),"")</f>
        <v/>
      </c>
      <c r="O43" s="352"/>
      <c r="P43" s="352"/>
      <c r="Q43" s="352"/>
      <c r="R43" s="352"/>
      <c r="S43" s="350" t="str">
        <f t="shared" si="2"/>
        <v/>
      </c>
      <c r="T43" s="350" t="str">
        <f t="shared" si="3"/>
        <v/>
      </c>
      <c r="U43" s="350" t="str">
        <f t="shared" si="4"/>
        <v/>
      </c>
      <c r="V43" s="529"/>
      <c r="W43" s="38"/>
    </row>
    <row r="44" spans="1:26" ht="29.45" customHeight="1" x14ac:dyDescent="0.25">
      <c r="A44" s="532" t="str">
        <f>'2 CONTEXTO E IDENTIFICACIÓN'!A15</f>
        <v>R7</v>
      </c>
      <c r="B44" s="535" t="str">
        <f>+'2 CONTEXTO E IDENTIFICACIÓN'!J15</f>
        <v xml:space="preserve"> por a causa de </v>
      </c>
      <c r="C44" s="517" t="str">
        <f>+'3 PROBABIL E IMPACTO INHERENTE'!E15</f>
        <v/>
      </c>
      <c r="D44" s="520" t="str">
        <f>+'3 PROBABIL E IMPACTO INHERENTE'!M15</f>
        <v/>
      </c>
      <c r="E44" s="342">
        <v>1</v>
      </c>
      <c r="F44" s="258"/>
      <c r="G44" s="52"/>
      <c r="H44" s="52"/>
      <c r="I44" s="345" t="str">
        <f t="shared" si="0"/>
        <v xml:space="preserve">  </v>
      </c>
      <c r="J44" s="383"/>
      <c r="K44" s="346" t="str">
        <f>+IFERROR(VLOOKUP($J44,'10 FORMULAS'!$B$53:$C$53,2,0),"")</f>
        <v/>
      </c>
      <c r="L44" s="346" t="str">
        <f t="shared" si="1"/>
        <v/>
      </c>
      <c r="M44" s="347"/>
      <c r="N44" s="346" t="str">
        <f>+IFERROR(VLOOKUP($M44,'10 FORMULAS'!$B$54:$C$55,2,0),"")</f>
        <v/>
      </c>
      <c r="O44" s="348"/>
      <c r="P44" s="348"/>
      <c r="Q44" s="348"/>
      <c r="R44" s="348"/>
      <c r="S44" s="346" t="str">
        <f t="shared" si="2"/>
        <v/>
      </c>
      <c r="T44" s="346" t="str">
        <f t="shared" si="3"/>
        <v/>
      </c>
      <c r="U44" s="346" t="str">
        <f t="shared" si="4"/>
        <v/>
      </c>
      <c r="V44" s="527"/>
      <c r="W44" s="38"/>
      <c r="X44" s="227"/>
      <c r="Y44" s="228"/>
      <c r="Z44" s="228"/>
    </row>
    <row r="45" spans="1:26" ht="29.45" customHeight="1" x14ac:dyDescent="0.25">
      <c r="A45" s="533"/>
      <c r="B45" s="536"/>
      <c r="C45" s="518"/>
      <c r="D45" s="521"/>
      <c r="E45" s="277">
        <v>2</v>
      </c>
      <c r="F45" s="257"/>
      <c r="G45" s="193"/>
      <c r="H45" s="193"/>
      <c r="I45" s="220" t="str">
        <f t="shared" si="0"/>
        <v xml:space="preserve">  </v>
      </c>
      <c r="J45" s="282"/>
      <c r="K45" s="231" t="str">
        <f>+IFERROR(VLOOKUP($J45,'10 FORMULAS'!$B$53:$C$53,2,0),"")</f>
        <v/>
      </c>
      <c r="L45" s="231" t="str">
        <f t="shared" si="1"/>
        <v/>
      </c>
      <c r="M45" s="278"/>
      <c r="N45" s="231" t="str">
        <f>+IFERROR(VLOOKUP($M45,'10 FORMULAS'!$B$54:$C$55,2,0),"")</f>
        <v/>
      </c>
      <c r="O45" s="279"/>
      <c r="P45" s="279"/>
      <c r="Q45" s="279"/>
      <c r="R45" s="279"/>
      <c r="S45" s="231" t="str">
        <f t="shared" si="2"/>
        <v/>
      </c>
      <c r="T45" s="231" t="str">
        <f t="shared" si="3"/>
        <v/>
      </c>
      <c r="U45" s="231" t="str">
        <f t="shared" si="4"/>
        <v/>
      </c>
      <c r="V45" s="528"/>
      <c r="W45" s="38"/>
      <c r="X45" s="227"/>
      <c r="Y45" s="228"/>
      <c r="Z45" s="228"/>
    </row>
    <row r="46" spans="1:26" ht="29.45" customHeight="1" x14ac:dyDescent="0.25">
      <c r="A46" s="533"/>
      <c r="B46" s="536"/>
      <c r="C46" s="518"/>
      <c r="D46" s="521"/>
      <c r="E46" s="277">
        <v>3</v>
      </c>
      <c r="F46" s="257"/>
      <c r="G46" s="193"/>
      <c r="H46" s="193"/>
      <c r="I46" s="220" t="str">
        <f t="shared" si="0"/>
        <v xml:space="preserve">  </v>
      </c>
      <c r="J46" s="282"/>
      <c r="K46" s="231" t="str">
        <f>+IFERROR(VLOOKUP($J46,'10 FORMULAS'!$B$53:$C$53,2,0),"")</f>
        <v/>
      </c>
      <c r="L46" s="231" t="str">
        <f t="shared" si="1"/>
        <v/>
      </c>
      <c r="M46" s="278"/>
      <c r="N46" s="231" t="str">
        <f>+IFERROR(VLOOKUP($M46,'10 FORMULAS'!$B$54:$C$55,2,0),"")</f>
        <v/>
      </c>
      <c r="O46" s="279"/>
      <c r="P46" s="279"/>
      <c r="Q46" s="279"/>
      <c r="R46" s="279"/>
      <c r="S46" s="231" t="str">
        <f t="shared" si="2"/>
        <v/>
      </c>
      <c r="T46" s="231" t="str">
        <f t="shared" si="3"/>
        <v/>
      </c>
      <c r="U46" s="231" t="str">
        <f t="shared" si="4"/>
        <v/>
      </c>
      <c r="V46" s="528"/>
      <c r="W46" s="38"/>
      <c r="X46" s="227"/>
      <c r="Y46" s="228"/>
      <c r="Z46" s="228"/>
    </row>
    <row r="47" spans="1:26" ht="29.45" customHeight="1" x14ac:dyDescent="0.25">
      <c r="A47" s="533"/>
      <c r="B47" s="536"/>
      <c r="C47" s="518"/>
      <c r="D47" s="521"/>
      <c r="E47" s="277">
        <v>4</v>
      </c>
      <c r="F47" s="257"/>
      <c r="G47" s="193"/>
      <c r="H47" s="193"/>
      <c r="I47" s="220" t="str">
        <f t="shared" si="0"/>
        <v xml:space="preserve">  </v>
      </c>
      <c r="J47" s="282"/>
      <c r="K47" s="231" t="str">
        <f>+IFERROR(VLOOKUP($J47,'10 FORMULAS'!$B$53:$C$53,2,0),"")</f>
        <v/>
      </c>
      <c r="L47" s="231" t="str">
        <f t="shared" si="1"/>
        <v/>
      </c>
      <c r="M47" s="278"/>
      <c r="N47" s="231" t="str">
        <f>+IFERROR(VLOOKUP($M47,'10 FORMULAS'!$B$54:$C$55,2,0),"")</f>
        <v/>
      </c>
      <c r="O47" s="279"/>
      <c r="P47" s="279"/>
      <c r="Q47" s="279"/>
      <c r="R47" s="279"/>
      <c r="S47" s="231" t="str">
        <f t="shared" si="2"/>
        <v/>
      </c>
      <c r="T47" s="231" t="str">
        <f t="shared" si="3"/>
        <v/>
      </c>
      <c r="U47" s="231" t="str">
        <f t="shared" si="4"/>
        <v/>
      </c>
      <c r="V47" s="528"/>
      <c r="W47" s="38"/>
      <c r="X47" s="227"/>
      <c r="Y47" s="228"/>
      <c r="Z47" s="228"/>
    </row>
    <row r="48" spans="1:26" ht="29.45" customHeight="1" x14ac:dyDescent="0.25">
      <c r="A48" s="533"/>
      <c r="B48" s="536"/>
      <c r="C48" s="518"/>
      <c r="D48" s="521"/>
      <c r="E48" s="277">
        <v>5</v>
      </c>
      <c r="F48" s="257"/>
      <c r="G48" s="193"/>
      <c r="H48" s="193"/>
      <c r="I48" s="220" t="str">
        <f t="shared" si="0"/>
        <v xml:space="preserve">  </v>
      </c>
      <c r="J48" s="282"/>
      <c r="K48" s="231" t="str">
        <f>+IFERROR(VLOOKUP($J48,'10 FORMULAS'!$B$53:$C$53,2,0),"")</f>
        <v/>
      </c>
      <c r="L48" s="231" t="str">
        <f t="shared" si="1"/>
        <v/>
      </c>
      <c r="M48" s="278"/>
      <c r="N48" s="231" t="str">
        <f>+IFERROR(VLOOKUP($M48,'10 FORMULAS'!$B$54:$C$55,2,0),"")</f>
        <v/>
      </c>
      <c r="O48" s="279"/>
      <c r="P48" s="279"/>
      <c r="Q48" s="279"/>
      <c r="R48" s="279"/>
      <c r="S48" s="231" t="str">
        <f t="shared" si="2"/>
        <v/>
      </c>
      <c r="T48" s="231" t="str">
        <f t="shared" si="3"/>
        <v/>
      </c>
      <c r="U48" s="231" t="str">
        <f t="shared" si="4"/>
        <v/>
      </c>
      <c r="V48" s="528"/>
      <c r="W48" s="38"/>
      <c r="X48" s="227"/>
      <c r="Y48" s="228"/>
      <c r="Z48" s="228"/>
    </row>
    <row r="49" spans="1:26" ht="29.45" customHeight="1" thickBot="1" x14ac:dyDescent="0.3">
      <c r="A49" s="534"/>
      <c r="B49" s="537"/>
      <c r="C49" s="519"/>
      <c r="D49" s="522"/>
      <c r="E49" s="280">
        <v>6</v>
      </c>
      <c r="F49" s="260"/>
      <c r="G49" s="194"/>
      <c r="H49" s="194"/>
      <c r="I49" s="349" t="str">
        <f t="shared" si="0"/>
        <v xml:space="preserve">  </v>
      </c>
      <c r="J49" s="384"/>
      <c r="K49" s="350" t="str">
        <f>+IFERROR(VLOOKUP($J49,'10 FORMULAS'!$B$53:$C$53,2,0),"")</f>
        <v/>
      </c>
      <c r="L49" s="350" t="str">
        <f t="shared" si="1"/>
        <v/>
      </c>
      <c r="M49" s="351"/>
      <c r="N49" s="350" t="str">
        <f>+IFERROR(VLOOKUP($M49,'10 FORMULAS'!$B$54:$C$55,2,0),"")</f>
        <v/>
      </c>
      <c r="O49" s="352"/>
      <c r="P49" s="352"/>
      <c r="Q49" s="352"/>
      <c r="R49" s="352"/>
      <c r="S49" s="350" t="str">
        <f t="shared" si="2"/>
        <v/>
      </c>
      <c r="T49" s="350" t="str">
        <f t="shared" si="3"/>
        <v/>
      </c>
      <c r="U49" s="350" t="str">
        <f t="shared" si="4"/>
        <v/>
      </c>
      <c r="V49" s="529"/>
      <c r="W49" s="38"/>
    </row>
    <row r="50" spans="1:26" ht="29.45" customHeight="1" x14ac:dyDescent="0.25">
      <c r="A50" s="538" t="str">
        <f>'2 CONTEXTO E IDENTIFICACIÓN'!A16</f>
        <v>R8</v>
      </c>
      <c r="B50" s="539" t="str">
        <f>+'2 CONTEXTO E IDENTIFICACIÓN'!J16</f>
        <v xml:space="preserve"> por a causa de </v>
      </c>
      <c r="C50" s="526" t="str">
        <f>+'3 PROBABIL E IMPACTO INHERENTE'!E16</f>
        <v/>
      </c>
      <c r="D50" s="524" t="str">
        <f>+'3 PROBABIL E IMPACTO INHERENTE'!M16</f>
        <v/>
      </c>
      <c r="E50" s="281">
        <v>1</v>
      </c>
      <c r="F50" s="256"/>
      <c r="G50" s="253"/>
      <c r="H50" s="253"/>
      <c r="I50" s="338" t="str">
        <f t="shared" si="0"/>
        <v xml:space="preserve">  </v>
      </c>
      <c r="J50" s="380"/>
      <c r="K50" s="339" t="str">
        <f>+IFERROR(VLOOKUP($J50,'10 FORMULAS'!$B$53:$C$53,2,0),"")</f>
        <v/>
      </c>
      <c r="L50" s="339" t="str">
        <f t="shared" si="1"/>
        <v/>
      </c>
      <c r="M50" s="340"/>
      <c r="N50" s="339" t="str">
        <f>+IFERROR(VLOOKUP($M50,'10 FORMULAS'!$B$54:$C$55,2,0),"")</f>
        <v/>
      </c>
      <c r="O50" s="341"/>
      <c r="P50" s="341"/>
      <c r="Q50" s="341"/>
      <c r="R50" s="341"/>
      <c r="S50" s="339" t="str">
        <f t="shared" si="2"/>
        <v/>
      </c>
      <c r="T50" s="339" t="str">
        <f t="shared" si="3"/>
        <v/>
      </c>
      <c r="U50" s="339" t="str">
        <f t="shared" si="4"/>
        <v/>
      </c>
      <c r="V50" s="563"/>
      <c r="W50" s="38"/>
      <c r="X50" s="227"/>
      <c r="Y50" s="228"/>
      <c r="Z50" s="228"/>
    </row>
    <row r="51" spans="1:26" ht="29.45" customHeight="1" x14ac:dyDescent="0.25">
      <c r="A51" s="533"/>
      <c r="B51" s="536"/>
      <c r="C51" s="518"/>
      <c r="D51" s="521"/>
      <c r="E51" s="277">
        <v>2</v>
      </c>
      <c r="F51" s="257"/>
      <c r="G51" s="193"/>
      <c r="H51" s="193"/>
      <c r="I51" s="220" t="str">
        <f t="shared" si="0"/>
        <v xml:space="preserve">  </v>
      </c>
      <c r="J51" s="282"/>
      <c r="K51" s="231" t="str">
        <f>+IFERROR(VLOOKUP($J51,'10 FORMULAS'!$B$53:$C$53,2,0),"")</f>
        <v/>
      </c>
      <c r="L51" s="231" t="str">
        <f t="shared" si="1"/>
        <v/>
      </c>
      <c r="M51" s="278"/>
      <c r="N51" s="231" t="str">
        <f>+IFERROR(VLOOKUP($M51,'10 FORMULAS'!$B$54:$C$55,2,0),"")</f>
        <v/>
      </c>
      <c r="O51" s="279"/>
      <c r="P51" s="279"/>
      <c r="Q51" s="279"/>
      <c r="R51" s="279"/>
      <c r="S51" s="231" t="str">
        <f t="shared" si="2"/>
        <v/>
      </c>
      <c r="T51" s="231" t="str">
        <f t="shared" si="3"/>
        <v/>
      </c>
      <c r="U51" s="231" t="str">
        <f t="shared" si="4"/>
        <v/>
      </c>
      <c r="V51" s="528"/>
      <c r="W51" s="38"/>
      <c r="X51" s="227"/>
      <c r="Y51" s="228"/>
      <c r="Z51" s="228"/>
    </row>
    <row r="52" spans="1:26" ht="29.45" customHeight="1" x14ac:dyDescent="0.25">
      <c r="A52" s="533"/>
      <c r="B52" s="536"/>
      <c r="C52" s="518"/>
      <c r="D52" s="521"/>
      <c r="E52" s="277">
        <v>3</v>
      </c>
      <c r="F52" s="257"/>
      <c r="G52" s="193"/>
      <c r="H52" s="193"/>
      <c r="I52" s="220" t="str">
        <f t="shared" si="0"/>
        <v xml:space="preserve">  </v>
      </c>
      <c r="J52" s="282"/>
      <c r="K52" s="231" t="str">
        <f>+IFERROR(VLOOKUP($J52,'10 FORMULAS'!$B$53:$C$53,2,0),"")</f>
        <v/>
      </c>
      <c r="L52" s="231" t="str">
        <f t="shared" si="1"/>
        <v/>
      </c>
      <c r="M52" s="278"/>
      <c r="N52" s="231" t="str">
        <f>+IFERROR(VLOOKUP($M52,'10 FORMULAS'!$B$54:$C$55,2,0),"")</f>
        <v/>
      </c>
      <c r="O52" s="279"/>
      <c r="P52" s="279"/>
      <c r="Q52" s="279"/>
      <c r="R52" s="279"/>
      <c r="S52" s="231" t="str">
        <f t="shared" si="2"/>
        <v/>
      </c>
      <c r="T52" s="231" t="str">
        <f t="shared" ref="T52:T83" si="5">+IFERROR(D52*S52,"")</f>
        <v/>
      </c>
      <c r="U52" s="231" t="str">
        <f t="shared" ref="U52:U83" si="6">+IFERROR(D52-T52,"")</f>
        <v/>
      </c>
      <c r="V52" s="528"/>
      <c r="W52" s="38"/>
      <c r="X52" s="227"/>
      <c r="Y52" s="228"/>
      <c r="Z52" s="228"/>
    </row>
    <row r="53" spans="1:26" ht="29.45" customHeight="1" x14ac:dyDescent="0.25">
      <c r="A53" s="533"/>
      <c r="B53" s="536"/>
      <c r="C53" s="518"/>
      <c r="D53" s="521"/>
      <c r="E53" s="277">
        <v>4</v>
      </c>
      <c r="F53" s="257"/>
      <c r="G53" s="193"/>
      <c r="H53" s="193"/>
      <c r="I53" s="220" t="str">
        <f t="shared" si="0"/>
        <v xml:space="preserve">  </v>
      </c>
      <c r="J53" s="282"/>
      <c r="K53" s="231" t="str">
        <f>+IFERROR(VLOOKUP($J53,'10 FORMULAS'!$B$53:$C$53,2,0),"")</f>
        <v/>
      </c>
      <c r="L53" s="231" t="str">
        <f t="shared" si="1"/>
        <v/>
      </c>
      <c r="M53" s="278"/>
      <c r="N53" s="231" t="str">
        <f>+IFERROR(VLOOKUP($M53,'10 FORMULAS'!$B$54:$C$55,2,0),"")</f>
        <v/>
      </c>
      <c r="O53" s="279"/>
      <c r="P53" s="279"/>
      <c r="Q53" s="279"/>
      <c r="R53" s="279"/>
      <c r="S53" s="231" t="str">
        <f t="shared" si="2"/>
        <v/>
      </c>
      <c r="T53" s="231" t="str">
        <f t="shared" si="5"/>
        <v/>
      </c>
      <c r="U53" s="231" t="str">
        <f t="shared" si="6"/>
        <v/>
      </c>
      <c r="V53" s="528"/>
      <c r="W53" s="38"/>
      <c r="X53" s="227"/>
      <c r="Y53" s="228"/>
      <c r="Z53" s="228"/>
    </row>
    <row r="54" spans="1:26" ht="29.45" customHeight="1" x14ac:dyDescent="0.25">
      <c r="A54" s="533"/>
      <c r="B54" s="536"/>
      <c r="C54" s="518"/>
      <c r="D54" s="521"/>
      <c r="E54" s="277">
        <v>5</v>
      </c>
      <c r="F54" s="257"/>
      <c r="G54" s="193"/>
      <c r="H54" s="193"/>
      <c r="I54" s="220" t="str">
        <f t="shared" si="0"/>
        <v xml:space="preserve">  </v>
      </c>
      <c r="J54" s="282"/>
      <c r="K54" s="231" t="str">
        <f>+IFERROR(VLOOKUP($J54,'10 FORMULAS'!$B$53:$C$53,2,0),"")</f>
        <v/>
      </c>
      <c r="L54" s="231" t="str">
        <f t="shared" si="1"/>
        <v/>
      </c>
      <c r="M54" s="278"/>
      <c r="N54" s="231" t="str">
        <f>+IFERROR(VLOOKUP($M54,'10 FORMULAS'!$B$54:$C$55,2,0),"")</f>
        <v/>
      </c>
      <c r="O54" s="279"/>
      <c r="P54" s="279"/>
      <c r="Q54" s="279"/>
      <c r="R54" s="279"/>
      <c r="S54" s="231" t="str">
        <f t="shared" si="2"/>
        <v/>
      </c>
      <c r="T54" s="231" t="str">
        <f t="shared" si="5"/>
        <v/>
      </c>
      <c r="U54" s="231" t="str">
        <f t="shared" si="6"/>
        <v/>
      </c>
      <c r="V54" s="528"/>
      <c r="W54" s="38"/>
      <c r="X54" s="227"/>
      <c r="Y54" s="228"/>
      <c r="Z54" s="228"/>
    </row>
    <row r="55" spans="1:26" ht="29.45" customHeight="1" thickBot="1" x14ac:dyDescent="0.3">
      <c r="A55" s="534"/>
      <c r="B55" s="537"/>
      <c r="C55" s="519"/>
      <c r="D55" s="522"/>
      <c r="E55" s="280">
        <v>6</v>
      </c>
      <c r="F55" s="260"/>
      <c r="G55" s="194"/>
      <c r="H55" s="194"/>
      <c r="I55" s="220" t="str">
        <f t="shared" si="0"/>
        <v xml:space="preserve">  </v>
      </c>
      <c r="J55" s="282"/>
      <c r="K55" s="231" t="str">
        <f>+IFERROR(VLOOKUP($J55,'10 FORMULAS'!$B$53:$C$53,2,0),"")</f>
        <v/>
      </c>
      <c r="L55" s="231" t="str">
        <f t="shared" si="1"/>
        <v/>
      </c>
      <c r="M55" s="278"/>
      <c r="N55" s="231" t="str">
        <f>+IFERROR(VLOOKUP($M55,'10 FORMULAS'!$B$54:$C$55,2,0),"")</f>
        <v/>
      </c>
      <c r="O55" s="279"/>
      <c r="P55" s="279"/>
      <c r="Q55" s="279"/>
      <c r="R55" s="279"/>
      <c r="S55" s="231" t="str">
        <f t="shared" si="2"/>
        <v/>
      </c>
      <c r="T55" s="231" t="str">
        <f t="shared" si="5"/>
        <v/>
      </c>
      <c r="U55" s="231" t="str">
        <f t="shared" si="6"/>
        <v/>
      </c>
      <c r="V55" s="529"/>
      <c r="W55" s="38"/>
    </row>
    <row r="56" spans="1:26" ht="29.45" customHeight="1" x14ac:dyDescent="0.25">
      <c r="A56" s="532" t="str">
        <f>'2 CONTEXTO E IDENTIFICACIÓN'!A17</f>
        <v>R9</v>
      </c>
      <c r="B56" s="535" t="str">
        <f>+'2 CONTEXTO E IDENTIFICACIÓN'!J17</f>
        <v xml:space="preserve"> por a causa de </v>
      </c>
      <c r="C56" s="517" t="str">
        <f>+'3 PROBABIL E IMPACTO INHERENTE'!E17</f>
        <v/>
      </c>
      <c r="D56" s="520" t="str">
        <f>+'3 PROBABIL E IMPACTO INHERENTE'!M17</f>
        <v/>
      </c>
      <c r="E56" s="281">
        <v>1</v>
      </c>
      <c r="F56" s="258"/>
      <c r="G56" s="52"/>
      <c r="H56" s="52"/>
      <c r="I56" s="220" t="str">
        <f t="shared" si="0"/>
        <v xml:space="preserve">  </v>
      </c>
      <c r="J56" s="282"/>
      <c r="K56" s="231" t="str">
        <f>+IFERROR(VLOOKUP($J56,'10 FORMULAS'!$B$53:$C$53,2,0),"")</f>
        <v/>
      </c>
      <c r="L56" s="231" t="str">
        <f t="shared" si="1"/>
        <v/>
      </c>
      <c r="M56" s="278"/>
      <c r="N56" s="231" t="str">
        <f>+IFERROR(VLOOKUP($M56,'10 FORMULAS'!$B$54:$C$55,2,0),"")</f>
        <v/>
      </c>
      <c r="O56" s="279"/>
      <c r="P56" s="279"/>
      <c r="Q56" s="279"/>
      <c r="R56" s="279"/>
      <c r="S56" s="231" t="str">
        <f t="shared" si="2"/>
        <v/>
      </c>
      <c r="T56" s="231" t="str">
        <f t="shared" si="5"/>
        <v/>
      </c>
      <c r="U56" s="231" t="str">
        <f t="shared" si="6"/>
        <v/>
      </c>
      <c r="V56" s="527"/>
      <c r="W56" s="38"/>
      <c r="X56" s="227"/>
      <c r="Y56" s="228"/>
      <c r="Z56" s="228"/>
    </row>
    <row r="57" spans="1:26" ht="29.45" customHeight="1" x14ac:dyDescent="0.25">
      <c r="A57" s="533"/>
      <c r="B57" s="536"/>
      <c r="C57" s="518"/>
      <c r="D57" s="521"/>
      <c r="E57" s="277">
        <v>2</v>
      </c>
      <c r="F57" s="257"/>
      <c r="G57" s="193"/>
      <c r="H57" s="193"/>
      <c r="I57" s="220" t="str">
        <f t="shared" si="0"/>
        <v xml:space="preserve">  </v>
      </c>
      <c r="J57" s="282"/>
      <c r="K57" s="231" t="str">
        <f>+IFERROR(VLOOKUP($J57,'10 FORMULAS'!$B$53:$C$53,2,0),"")</f>
        <v/>
      </c>
      <c r="L57" s="231" t="str">
        <f t="shared" si="1"/>
        <v/>
      </c>
      <c r="M57" s="278"/>
      <c r="N57" s="231" t="str">
        <f>+IFERROR(VLOOKUP($M57,'10 FORMULAS'!$B$54:$C$55,2,0),"")</f>
        <v/>
      </c>
      <c r="O57" s="279"/>
      <c r="P57" s="279"/>
      <c r="Q57" s="279"/>
      <c r="R57" s="279"/>
      <c r="S57" s="231" t="str">
        <f t="shared" si="2"/>
        <v/>
      </c>
      <c r="T57" s="231" t="str">
        <f t="shared" si="5"/>
        <v/>
      </c>
      <c r="U57" s="231" t="str">
        <f t="shared" si="6"/>
        <v/>
      </c>
      <c r="V57" s="528"/>
      <c r="W57" s="38"/>
      <c r="X57" s="227"/>
      <c r="Y57" s="228"/>
      <c r="Z57" s="228"/>
    </row>
    <row r="58" spans="1:26" ht="29.45" customHeight="1" x14ac:dyDescent="0.25">
      <c r="A58" s="533"/>
      <c r="B58" s="536"/>
      <c r="C58" s="518"/>
      <c r="D58" s="521"/>
      <c r="E58" s="277">
        <v>3</v>
      </c>
      <c r="F58" s="257"/>
      <c r="G58" s="193"/>
      <c r="H58" s="193"/>
      <c r="I58" s="220" t="str">
        <f t="shared" si="0"/>
        <v xml:space="preserve">  </v>
      </c>
      <c r="J58" s="282"/>
      <c r="K58" s="231" t="str">
        <f>+IFERROR(VLOOKUP($J58,'10 FORMULAS'!$B$53:$C$53,2,0),"")</f>
        <v/>
      </c>
      <c r="L58" s="231" t="str">
        <f t="shared" si="1"/>
        <v/>
      </c>
      <c r="M58" s="278"/>
      <c r="N58" s="231" t="str">
        <f>+IFERROR(VLOOKUP($M58,'10 FORMULAS'!$B$54:$C$55,2,0),"")</f>
        <v/>
      </c>
      <c r="O58" s="279"/>
      <c r="P58" s="279"/>
      <c r="Q58" s="279"/>
      <c r="R58" s="279"/>
      <c r="S58" s="231" t="str">
        <f t="shared" si="2"/>
        <v/>
      </c>
      <c r="T58" s="231" t="str">
        <f t="shared" si="5"/>
        <v/>
      </c>
      <c r="U58" s="231" t="str">
        <f t="shared" si="6"/>
        <v/>
      </c>
      <c r="V58" s="528"/>
      <c r="W58" s="38"/>
      <c r="X58" s="227"/>
      <c r="Y58" s="228"/>
      <c r="Z58" s="228"/>
    </row>
    <row r="59" spans="1:26" ht="29.45" customHeight="1" x14ac:dyDescent="0.25">
      <c r="A59" s="533"/>
      <c r="B59" s="536"/>
      <c r="C59" s="518"/>
      <c r="D59" s="521"/>
      <c r="E59" s="277">
        <v>4</v>
      </c>
      <c r="F59" s="257"/>
      <c r="G59" s="193"/>
      <c r="H59" s="193"/>
      <c r="I59" s="220" t="str">
        <f t="shared" si="0"/>
        <v xml:space="preserve">  </v>
      </c>
      <c r="J59" s="282"/>
      <c r="K59" s="231" t="str">
        <f>+IFERROR(VLOOKUP($J59,'10 FORMULAS'!$B$53:$C$53,2,0),"")</f>
        <v/>
      </c>
      <c r="L59" s="231" t="str">
        <f t="shared" si="1"/>
        <v/>
      </c>
      <c r="M59" s="278"/>
      <c r="N59" s="231" t="str">
        <f>+IFERROR(VLOOKUP($M59,'10 FORMULAS'!$B$54:$C$55,2,0),"")</f>
        <v/>
      </c>
      <c r="O59" s="279"/>
      <c r="P59" s="279"/>
      <c r="Q59" s="279"/>
      <c r="R59" s="279"/>
      <c r="S59" s="231" t="str">
        <f t="shared" si="2"/>
        <v/>
      </c>
      <c r="T59" s="231" t="str">
        <f t="shared" si="5"/>
        <v/>
      </c>
      <c r="U59" s="231" t="str">
        <f t="shared" si="6"/>
        <v/>
      </c>
      <c r="V59" s="528"/>
      <c r="W59" s="38"/>
      <c r="X59" s="227"/>
      <c r="Y59" s="228"/>
      <c r="Z59" s="228"/>
    </row>
    <row r="60" spans="1:26" ht="29.45" customHeight="1" x14ac:dyDescent="0.25">
      <c r="A60" s="533"/>
      <c r="B60" s="536"/>
      <c r="C60" s="518"/>
      <c r="D60" s="521"/>
      <c r="E60" s="277">
        <v>5</v>
      </c>
      <c r="F60" s="257"/>
      <c r="G60" s="193"/>
      <c r="H60" s="193"/>
      <c r="I60" s="220" t="str">
        <f t="shared" si="0"/>
        <v xml:space="preserve">  </v>
      </c>
      <c r="J60" s="282"/>
      <c r="K60" s="231" t="str">
        <f>+IFERROR(VLOOKUP($J60,'10 FORMULAS'!$B$53:$C$53,2,0),"")</f>
        <v/>
      </c>
      <c r="L60" s="231" t="str">
        <f t="shared" si="1"/>
        <v/>
      </c>
      <c r="M60" s="278"/>
      <c r="N60" s="231" t="str">
        <f>+IFERROR(VLOOKUP($M60,'10 FORMULAS'!$B$54:$C$55,2,0),"")</f>
        <v/>
      </c>
      <c r="O60" s="279"/>
      <c r="P60" s="279"/>
      <c r="Q60" s="279"/>
      <c r="R60" s="279"/>
      <c r="S60" s="231" t="str">
        <f t="shared" si="2"/>
        <v/>
      </c>
      <c r="T60" s="231" t="str">
        <f t="shared" si="5"/>
        <v/>
      </c>
      <c r="U60" s="231" t="str">
        <f t="shared" si="6"/>
        <v/>
      </c>
      <c r="V60" s="528"/>
      <c r="W60" s="38"/>
      <c r="X60" s="227"/>
      <c r="Y60" s="228"/>
      <c r="Z60" s="228"/>
    </row>
    <row r="61" spans="1:26" ht="29.45" customHeight="1" thickBot="1" x14ac:dyDescent="0.3">
      <c r="A61" s="534"/>
      <c r="B61" s="537"/>
      <c r="C61" s="519"/>
      <c r="D61" s="522"/>
      <c r="E61" s="280">
        <v>6</v>
      </c>
      <c r="F61" s="260"/>
      <c r="G61" s="194"/>
      <c r="H61" s="194"/>
      <c r="I61" s="220" t="str">
        <f t="shared" si="0"/>
        <v xml:space="preserve">  </v>
      </c>
      <c r="J61" s="282"/>
      <c r="K61" s="231" t="str">
        <f>+IFERROR(VLOOKUP($J61,'10 FORMULAS'!$B$53:$C$53,2,0),"")</f>
        <v/>
      </c>
      <c r="L61" s="231" t="str">
        <f t="shared" si="1"/>
        <v/>
      </c>
      <c r="M61" s="278"/>
      <c r="N61" s="231" t="str">
        <f>+IFERROR(VLOOKUP($M61,'10 FORMULAS'!$B$54:$C$55,2,0),"")</f>
        <v/>
      </c>
      <c r="O61" s="279"/>
      <c r="P61" s="279"/>
      <c r="Q61" s="279"/>
      <c r="R61" s="279"/>
      <c r="S61" s="231" t="str">
        <f t="shared" si="2"/>
        <v/>
      </c>
      <c r="T61" s="231" t="str">
        <f t="shared" si="5"/>
        <v/>
      </c>
      <c r="U61" s="231" t="str">
        <f t="shared" si="6"/>
        <v/>
      </c>
      <c r="V61" s="529"/>
      <c r="W61" s="38"/>
    </row>
    <row r="62" spans="1:26" ht="29.45" customHeight="1" x14ac:dyDescent="0.25">
      <c r="A62" s="532" t="str">
        <f>'2 CONTEXTO E IDENTIFICACIÓN'!A18</f>
        <v>R10</v>
      </c>
      <c r="B62" s="535" t="str">
        <f>+'2 CONTEXTO E IDENTIFICACIÓN'!J18</f>
        <v xml:space="preserve"> por a causa de </v>
      </c>
      <c r="C62" s="517" t="str">
        <f>+'3 PROBABIL E IMPACTO INHERENTE'!E18</f>
        <v/>
      </c>
      <c r="D62" s="520" t="str">
        <f>+'3 PROBABIL E IMPACTO INHERENTE'!M18</f>
        <v/>
      </c>
      <c r="E62" s="281">
        <v>1</v>
      </c>
      <c r="F62" s="258"/>
      <c r="G62" s="52"/>
      <c r="H62" s="52"/>
      <c r="I62" s="220" t="str">
        <f t="shared" si="0"/>
        <v xml:space="preserve">  </v>
      </c>
      <c r="J62" s="282"/>
      <c r="K62" s="231" t="str">
        <f>+IFERROR(VLOOKUP($J62,'10 FORMULAS'!$B$53:$C$53,2,0),"")</f>
        <v/>
      </c>
      <c r="L62" s="231" t="str">
        <f t="shared" si="1"/>
        <v/>
      </c>
      <c r="M62" s="278"/>
      <c r="N62" s="231" t="str">
        <f>+IFERROR(VLOOKUP($M62,'10 FORMULAS'!$B$54:$C$55,2,0),"")</f>
        <v/>
      </c>
      <c r="O62" s="279"/>
      <c r="P62" s="279"/>
      <c r="Q62" s="279"/>
      <c r="R62" s="279"/>
      <c r="S62" s="231" t="str">
        <f t="shared" si="2"/>
        <v/>
      </c>
      <c r="T62" s="231" t="str">
        <f t="shared" si="5"/>
        <v/>
      </c>
      <c r="U62" s="231" t="str">
        <f t="shared" si="6"/>
        <v/>
      </c>
      <c r="V62" s="527"/>
      <c r="W62" s="38"/>
      <c r="X62" s="227"/>
      <c r="Y62" s="228"/>
      <c r="Z62" s="228"/>
    </row>
    <row r="63" spans="1:26" ht="29.45" customHeight="1" x14ac:dyDescent="0.25">
      <c r="A63" s="533"/>
      <c r="B63" s="536"/>
      <c r="C63" s="518"/>
      <c r="D63" s="521"/>
      <c r="E63" s="277">
        <v>2</v>
      </c>
      <c r="F63" s="257"/>
      <c r="G63" s="193"/>
      <c r="H63" s="193"/>
      <c r="I63" s="220" t="str">
        <f t="shared" si="0"/>
        <v xml:space="preserve">  </v>
      </c>
      <c r="J63" s="282"/>
      <c r="K63" s="231" t="str">
        <f>+IFERROR(VLOOKUP($J63,'10 FORMULAS'!$B$53:$C$53,2,0),"")</f>
        <v/>
      </c>
      <c r="L63" s="231" t="str">
        <f t="shared" si="1"/>
        <v/>
      </c>
      <c r="M63" s="278"/>
      <c r="N63" s="231" t="str">
        <f>+IFERROR(VLOOKUP($M63,'10 FORMULAS'!$B$54:$C$55,2,0),"")</f>
        <v/>
      </c>
      <c r="O63" s="279"/>
      <c r="P63" s="279"/>
      <c r="Q63" s="279"/>
      <c r="R63" s="279"/>
      <c r="S63" s="231" t="str">
        <f t="shared" si="2"/>
        <v/>
      </c>
      <c r="T63" s="231" t="str">
        <f t="shared" si="5"/>
        <v/>
      </c>
      <c r="U63" s="231" t="str">
        <f t="shared" si="6"/>
        <v/>
      </c>
      <c r="V63" s="528"/>
      <c r="W63" s="38"/>
      <c r="X63" s="227"/>
      <c r="Y63" s="228"/>
      <c r="Z63" s="228"/>
    </row>
    <row r="64" spans="1:26" ht="29.45" customHeight="1" x14ac:dyDescent="0.25">
      <c r="A64" s="533"/>
      <c r="B64" s="536"/>
      <c r="C64" s="518"/>
      <c r="D64" s="521"/>
      <c r="E64" s="277">
        <v>3</v>
      </c>
      <c r="F64" s="257"/>
      <c r="G64" s="193"/>
      <c r="H64" s="193"/>
      <c r="I64" s="220" t="str">
        <f t="shared" si="0"/>
        <v xml:space="preserve">  </v>
      </c>
      <c r="J64" s="282"/>
      <c r="K64" s="231" t="str">
        <f>+IFERROR(VLOOKUP($J64,'10 FORMULAS'!$B$53:$C$53,2,0),"")</f>
        <v/>
      </c>
      <c r="L64" s="231" t="str">
        <f t="shared" si="1"/>
        <v/>
      </c>
      <c r="M64" s="278"/>
      <c r="N64" s="231" t="str">
        <f>+IFERROR(VLOOKUP($M64,'10 FORMULAS'!$B$54:$C$55,2,0),"")</f>
        <v/>
      </c>
      <c r="O64" s="279"/>
      <c r="P64" s="279"/>
      <c r="Q64" s="279"/>
      <c r="R64" s="279"/>
      <c r="S64" s="231" t="str">
        <f t="shared" si="2"/>
        <v/>
      </c>
      <c r="T64" s="231" t="str">
        <f t="shared" si="5"/>
        <v/>
      </c>
      <c r="U64" s="231" t="str">
        <f t="shared" si="6"/>
        <v/>
      </c>
      <c r="V64" s="528"/>
      <c r="W64" s="38"/>
      <c r="X64" s="227"/>
      <c r="Y64" s="228"/>
      <c r="Z64" s="228"/>
    </row>
    <row r="65" spans="1:26" ht="29.45" customHeight="1" x14ac:dyDescent="0.25">
      <c r="A65" s="533"/>
      <c r="B65" s="536"/>
      <c r="C65" s="518"/>
      <c r="D65" s="521"/>
      <c r="E65" s="277">
        <v>4</v>
      </c>
      <c r="F65" s="257"/>
      <c r="G65" s="193"/>
      <c r="H65" s="193"/>
      <c r="I65" s="220" t="str">
        <f t="shared" si="0"/>
        <v xml:space="preserve">  </v>
      </c>
      <c r="J65" s="282"/>
      <c r="K65" s="231" t="str">
        <f>+IFERROR(VLOOKUP($J65,'10 FORMULAS'!$B$53:$C$53,2,0),"")</f>
        <v/>
      </c>
      <c r="L65" s="231" t="str">
        <f t="shared" si="1"/>
        <v/>
      </c>
      <c r="M65" s="278"/>
      <c r="N65" s="231" t="str">
        <f>+IFERROR(VLOOKUP($M65,'10 FORMULAS'!$B$54:$C$55,2,0),"")</f>
        <v/>
      </c>
      <c r="O65" s="279"/>
      <c r="P65" s="279"/>
      <c r="Q65" s="279"/>
      <c r="R65" s="279"/>
      <c r="S65" s="231" t="str">
        <f t="shared" si="2"/>
        <v/>
      </c>
      <c r="T65" s="231" t="str">
        <f t="shared" si="5"/>
        <v/>
      </c>
      <c r="U65" s="231" t="str">
        <f t="shared" si="6"/>
        <v/>
      </c>
      <c r="V65" s="528"/>
      <c r="W65" s="38"/>
      <c r="X65" s="227"/>
      <c r="Y65" s="228"/>
      <c r="Z65" s="228"/>
    </row>
    <row r="66" spans="1:26" ht="29.45" customHeight="1" x14ac:dyDescent="0.25">
      <c r="A66" s="533"/>
      <c r="B66" s="536"/>
      <c r="C66" s="518"/>
      <c r="D66" s="521"/>
      <c r="E66" s="277">
        <v>5</v>
      </c>
      <c r="F66" s="257"/>
      <c r="G66" s="193"/>
      <c r="H66" s="193"/>
      <c r="I66" s="220" t="str">
        <f t="shared" si="0"/>
        <v xml:space="preserve">  </v>
      </c>
      <c r="J66" s="282"/>
      <c r="K66" s="231" t="str">
        <f>+IFERROR(VLOOKUP($J66,'10 FORMULAS'!$B$53:$C$53,2,0),"")</f>
        <v/>
      </c>
      <c r="L66" s="231" t="str">
        <f t="shared" si="1"/>
        <v/>
      </c>
      <c r="M66" s="278"/>
      <c r="N66" s="231" t="str">
        <f>+IFERROR(VLOOKUP($M66,'10 FORMULAS'!$B$54:$C$55,2,0),"")</f>
        <v/>
      </c>
      <c r="O66" s="279"/>
      <c r="P66" s="279"/>
      <c r="Q66" s="279"/>
      <c r="R66" s="279"/>
      <c r="S66" s="231" t="str">
        <f t="shared" si="2"/>
        <v/>
      </c>
      <c r="T66" s="231" t="str">
        <f t="shared" si="5"/>
        <v/>
      </c>
      <c r="U66" s="231" t="str">
        <f t="shared" si="6"/>
        <v/>
      </c>
      <c r="V66" s="528"/>
      <c r="W66" s="38"/>
      <c r="X66" s="227"/>
      <c r="Y66" s="228"/>
      <c r="Z66" s="228"/>
    </row>
    <row r="67" spans="1:26" ht="29.45" customHeight="1" thickBot="1" x14ac:dyDescent="0.3">
      <c r="A67" s="534"/>
      <c r="B67" s="537"/>
      <c r="C67" s="519"/>
      <c r="D67" s="522"/>
      <c r="E67" s="280">
        <v>6</v>
      </c>
      <c r="F67" s="260"/>
      <c r="G67" s="194"/>
      <c r="H67" s="194"/>
      <c r="I67" s="220" t="str">
        <f t="shared" si="0"/>
        <v xml:space="preserve">  </v>
      </c>
      <c r="J67" s="282"/>
      <c r="K67" s="231" t="str">
        <f>+IFERROR(VLOOKUP($J67,'10 FORMULAS'!$B$53:$C$53,2,0),"")</f>
        <v/>
      </c>
      <c r="L67" s="231" t="str">
        <f t="shared" si="1"/>
        <v/>
      </c>
      <c r="M67" s="278"/>
      <c r="N67" s="231" t="str">
        <f>+IFERROR(VLOOKUP($M67,'10 FORMULAS'!$B$54:$C$55,2,0),"")</f>
        <v/>
      </c>
      <c r="O67" s="279"/>
      <c r="P67" s="279"/>
      <c r="Q67" s="279"/>
      <c r="R67" s="279"/>
      <c r="S67" s="231" t="str">
        <f t="shared" si="2"/>
        <v/>
      </c>
      <c r="T67" s="231" t="str">
        <f t="shared" si="5"/>
        <v/>
      </c>
      <c r="U67" s="231" t="str">
        <f t="shared" si="6"/>
        <v/>
      </c>
      <c r="V67" s="529"/>
      <c r="W67" s="38"/>
    </row>
    <row r="68" spans="1:26" ht="29.45" customHeight="1" x14ac:dyDescent="0.25">
      <c r="A68" s="532" t="str">
        <f>'2 CONTEXTO E IDENTIFICACIÓN'!A19</f>
        <v>R11</v>
      </c>
      <c r="B68" s="535" t="str">
        <f>+'2 CONTEXTO E IDENTIFICACIÓN'!J19</f>
        <v xml:space="preserve"> por a causa de </v>
      </c>
      <c r="C68" s="517" t="str">
        <f>+'3 PROBABIL E IMPACTO INHERENTE'!E19</f>
        <v/>
      </c>
      <c r="D68" s="520" t="str">
        <f>+'3 PROBABIL E IMPACTO INHERENTE'!M19</f>
        <v/>
      </c>
      <c r="E68" s="281">
        <v>1</v>
      </c>
      <c r="F68" s="258"/>
      <c r="G68" s="52"/>
      <c r="H68" s="52"/>
      <c r="I68" s="220" t="str">
        <f t="shared" si="0"/>
        <v xml:space="preserve">  </v>
      </c>
      <c r="J68" s="282"/>
      <c r="K68" s="231" t="str">
        <f>+IFERROR(VLOOKUP($J68,'10 FORMULAS'!$B$53:$C$53,2,0),"")</f>
        <v/>
      </c>
      <c r="L68" s="231" t="str">
        <f t="shared" si="1"/>
        <v/>
      </c>
      <c r="M68" s="278"/>
      <c r="N68" s="231" t="str">
        <f>+IFERROR(VLOOKUP($M68,'10 FORMULAS'!$B$54:$C$55,2,0),"")</f>
        <v/>
      </c>
      <c r="O68" s="279"/>
      <c r="P68" s="279"/>
      <c r="Q68" s="279"/>
      <c r="R68" s="279"/>
      <c r="S68" s="231" t="str">
        <f t="shared" si="2"/>
        <v/>
      </c>
      <c r="T68" s="231" t="str">
        <f t="shared" si="5"/>
        <v/>
      </c>
      <c r="U68" s="231" t="str">
        <f t="shared" si="6"/>
        <v/>
      </c>
      <c r="V68" s="527"/>
      <c r="W68" s="38"/>
      <c r="X68" s="227"/>
      <c r="Y68" s="228"/>
      <c r="Z68" s="228"/>
    </row>
    <row r="69" spans="1:26" ht="29.45" customHeight="1" x14ac:dyDescent="0.25">
      <c r="A69" s="538"/>
      <c r="B69" s="539"/>
      <c r="C69" s="526"/>
      <c r="D69" s="524"/>
      <c r="E69" s="277">
        <v>2</v>
      </c>
      <c r="F69" s="256"/>
      <c r="G69" s="253"/>
      <c r="H69" s="253"/>
      <c r="I69" s="220" t="str">
        <f t="shared" si="0"/>
        <v xml:space="preserve">  </v>
      </c>
      <c r="J69" s="282"/>
      <c r="K69" s="231" t="str">
        <f>+IFERROR(VLOOKUP($J69,'10 FORMULAS'!$B$53:$C$53,2,0),"")</f>
        <v/>
      </c>
      <c r="L69" s="231" t="str">
        <f t="shared" si="1"/>
        <v/>
      </c>
      <c r="M69" s="278"/>
      <c r="N69" s="231" t="str">
        <f>+IFERROR(VLOOKUP($M69,'10 FORMULAS'!$B$54:$C$55,2,0),"")</f>
        <v/>
      </c>
      <c r="O69" s="279"/>
      <c r="P69" s="279"/>
      <c r="Q69" s="279"/>
      <c r="R69" s="279"/>
      <c r="S69" s="231" t="str">
        <f t="shared" si="2"/>
        <v/>
      </c>
      <c r="T69" s="231" t="str">
        <f t="shared" si="5"/>
        <v/>
      </c>
      <c r="U69" s="231" t="str">
        <f t="shared" si="6"/>
        <v/>
      </c>
      <c r="V69" s="563"/>
      <c r="W69" s="38"/>
      <c r="X69" s="227"/>
      <c r="Y69" s="228"/>
      <c r="Z69" s="228"/>
    </row>
    <row r="70" spans="1:26" ht="29.45" customHeight="1" x14ac:dyDescent="0.25">
      <c r="A70" s="538"/>
      <c r="B70" s="539"/>
      <c r="C70" s="526"/>
      <c r="D70" s="524"/>
      <c r="E70" s="277">
        <v>3</v>
      </c>
      <c r="F70" s="256"/>
      <c r="G70" s="253"/>
      <c r="H70" s="253"/>
      <c r="I70" s="220" t="str">
        <f t="shared" si="0"/>
        <v xml:space="preserve">  </v>
      </c>
      <c r="J70" s="282"/>
      <c r="K70" s="231" t="str">
        <f>+IFERROR(VLOOKUP($J70,'10 FORMULAS'!$B$53:$C$53,2,0),"")</f>
        <v/>
      </c>
      <c r="L70" s="231" t="str">
        <f t="shared" si="1"/>
        <v/>
      </c>
      <c r="M70" s="278"/>
      <c r="N70" s="231" t="str">
        <f>+IFERROR(VLOOKUP($M70,'10 FORMULAS'!$B$54:$C$55,2,0),"")</f>
        <v/>
      </c>
      <c r="O70" s="279"/>
      <c r="P70" s="279"/>
      <c r="Q70" s="279"/>
      <c r="R70" s="279"/>
      <c r="S70" s="231" t="str">
        <f t="shared" si="2"/>
        <v/>
      </c>
      <c r="T70" s="231" t="str">
        <f t="shared" si="5"/>
        <v/>
      </c>
      <c r="U70" s="231" t="str">
        <f t="shared" si="6"/>
        <v/>
      </c>
      <c r="V70" s="563"/>
      <c r="W70" s="38"/>
      <c r="X70" s="227"/>
      <c r="Y70" s="228"/>
      <c r="Z70" s="228"/>
    </row>
    <row r="71" spans="1:26" ht="29.45" customHeight="1" x14ac:dyDescent="0.25">
      <c r="A71" s="533"/>
      <c r="B71" s="536"/>
      <c r="C71" s="518"/>
      <c r="D71" s="521"/>
      <c r="E71" s="277">
        <v>4</v>
      </c>
      <c r="F71" s="257"/>
      <c r="G71" s="193"/>
      <c r="H71" s="193"/>
      <c r="I71" s="220" t="str">
        <f t="shared" si="0"/>
        <v xml:space="preserve">  </v>
      </c>
      <c r="J71" s="282"/>
      <c r="K71" s="231" t="str">
        <f>+IFERROR(VLOOKUP($J71,'10 FORMULAS'!$B$53:$C$53,2,0),"")</f>
        <v/>
      </c>
      <c r="L71" s="231" t="str">
        <f t="shared" si="1"/>
        <v/>
      </c>
      <c r="M71" s="278"/>
      <c r="N71" s="231" t="str">
        <f>+IFERROR(VLOOKUP($M71,'10 FORMULAS'!$B$54:$C$55,2,0),"")</f>
        <v/>
      </c>
      <c r="O71" s="279"/>
      <c r="P71" s="279"/>
      <c r="Q71" s="279"/>
      <c r="R71" s="279"/>
      <c r="S71" s="231" t="str">
        <f t="shared" si="2"/>
        <v/>
      </c>
      <c r="T71" s="231" t="str">
        <f t="shared" si="5"/>
        <v/>
      </c>
      <c r="U71" s="231" t="str">
        <f t="shared" si="6"/>
        <v/>
      </c>
      <c r="V71" s="528"/>
      <c r="W71" s="38"/>
      <c r="X71" s="227"/>
      <c r="Y71" s="228"/>
      <c r="Z71" s="228"/>
    </row>
    <row r="72" spans="1:26" ht="29.45" customHeight="1" x14ac:dyDescent="0.25">
      <c r="A72" s="533"/>
      <c r="B72" s="536"/>
      <c r="C72" s="518"/>
      <c r="D72" s="521"/>
      <c r="E72" s="277">
        <v>5</v>
      </c>
      <c r="F72" s="257"/>
      <c r="G72" s="193"/>
      <c r="H72" s="193"/>
      <c r="I72" s="220" t="str">
        <f t="shared" ref="I72:I127" si="7">+CONCATENATE(F72," ",G72," ",H72)</f>
        <v xml:space="preserve">  </v>
      </c>
      <c r="J72" s="282"/>
      <c r="K72" s="231" t="str">
        <f>+IFERROR(VLOOKUP($J72,'10 FORMULAS'!$B$53:$C$53,2,0),"")</f>
        <v/>
      </c>
      <c r="L72" s="231" t="str">
        <f t="shared" si="1"/>
        <v/>
      </c>
      <c r="M72" s="278"/>
      <c r="N72" s="231" t="str">
        <f>+IFERROR(VLOOKUP($M72,'10 FORMULAS'!$B$54:$C$55,2,0),"")</f>
        <v/>
      </c>
      <c r="O72" s="279"/>
      <c r="P72" s="279"/>
      <c r="Q72" s="279"/>
      <c r="R72" s="279"/>
      <c r="S72" s="231" t="str">
        <f t="shared" si="2"/>
        <v/>
      </c>
      <c r="T72" s="231" t="str">
        <f t="shared" si="5"/>
        <v/>
      </c>
      <c r="U72" s="231" t="str">
        <f t="shared" si="6"/>
        <v/>
      </c>
      <c r="V72" s="528"/>
      <c r="W72" s="38"/>
      <c r="X72" s="227"/>
      <c r="Y72" s="228"/>
      <c r="Z72" s="228"/>
    </row>
    <row r="73" spans="1:26" ht="29.45" customHeight="1" thickBot="1" x14ac:dyDescent="0.3">
      <c r="A73" s="534"/>
      <c r="B73" s="537"/>
      <c r="C73" s="519"/>
      <c r="D73" s="522"/>
      <c r="E73" s="280">
        <v>6</v>
      </c>
      <c r="F73" s="260"/>
      <c r="G73" s="194"/>
      <c r="H73" s="194"/>
      <c r="I73" s="220" t="str">
        <f t="shared" si="7"/>
        <v xml:space="preserve">  </v>
      </c>
      <c r="J73" s="282"/>
      <c r="K73" s="231" t="str">
        <f>+IFERROR(VLOOKUP($J73,'10 FORMULAS'!$B$53:$C$53,2,0),"")</f>
        <v/>
      </c>
      <c r="L73" s="231" t="str">
        <f t="shared" ref="L73:L127" si="8">+IF(J73="Correctivo","Impacto","")</f>
        <v/>
      </c>
      <c r="M73" s="278"/>
      <c r="N73" s="231" t="str">
        <f>+IFERROR(VLOOKUP($M73,'10 FORMULAS'!$B$54:$C$55,2,0),"")</f>
        <v/>
      </c>
      <c r="O73" s="279"/>
      <c r="P73" s="279"/>
      <c r="Q73" s="279"/>
      <c r="R73" s="279"/>
      <c r="S73" s="231" t="str">
        <f t="shared" ref="S73:S127" si="9">+IFERROR($K73+$N73,"")</f>
        <v/>
      </c>
      <c r="T73" s="231" t="str">
        <f t="shared" si="5"/>
        <v/>
      </c>
      <c r="U73" s="231" t="str">
        <f t="shared" si="6"/>
        <v/>
      </c>
      <c r="V73" s="529"/>
      <c r="W73" s="38"/>
    </row>
    <row r="74" spans="1:26" ht="29.45" customHeight="1" x14ac:dyDescent="0.25">
      <c r="A74" s="532" t="str">
        <f>'2 CONTEXTO E IDENTIFICACIÓN'!A20</f>
        <v>R12</v>
      </c>
      <c r="B74" s="535" t="str">
        <f>+'2 CONTEXTO E IDENTIFICACIÓN'!J20</f>
        <v xml:space="preserve"> por a causa de </v>
      </c>
      <c r="C74" s="517" t="str">
        <f>+'3 PROBABIL E IMPACTO INHERENTE'!E20</f>
        <v/>
      </c>
      <c r="D74" s="520" t="str">
        <f>+'3 PROBABIL E IMPACTO INHERENTE'!M20</f>
        <v/>
      </c>
      <c r="E74" s="281">
        <v>1</v>
      </c>
      <c r="F74" s="258"/>
      <c r="G74" s="52"/>
      <c r="H74" s="52"/>
      <c r="I74" s="220" t="str">
        <f t="shared" si="7"/>
        <v xml:space="preserve">  </v>
      </c>
      <c r="J74" s="282"/>
      <c r="K74" s="231" t="str">
        <f>+IFERROR(VLOOKUP($J74,'10 FORMULAS'!$B$53:$C$53,2,0),"")</f>
        <v/>
      </c>
      <c r="L74" s="231" t="str">
        <f t="shared" si="8"/>
        <v/>
      </c>
      <c r="M74" s="278"/>
      <c r="N74" s="231" t="str">
        <f>+IFERROR(VLOOKUP($M74,'10 FORMULAS'!$B$54:$C$55,2,0),"")</f>
        <v/>
      </c>
      <c r="O74" s="279"/>
      <c r="P74" s="279"/>
      <c r="Q74" s="279"/>
      <c r="R74" s="279"/>
      <c r="S74" s="231" t="str">
        <f t="shared" si="9"/>
        <v/>
      </c>
      <c r="T74" s="231" t="str">
        <f t="shared" si="5"/>
        <v/>
      </c>
      <c r="U74" s="231" t="str">
        <f t="shared" si="6"/>
        <v/>
      </c>
      <c r="V74" s="527"/>
      <c r="W74" s="38"/>
      <c r="X74" s="227"/>
      <c r="Y74" s="228"/>
      <c r="Z74" s="228"/>
    </row>
    <row r="75" spans="1:26" ht="29.45" customHeight="1" x14ac:dyDescent="0.25">
      <c r="A75" s="533"/>
      <c r="B75" s="536"/>
      <c r="C75" s="518"/>
      <c r="D75" s="521"/>
      <c r="E75" s="277">
        <v>2</v>
      </c>
      <c r="F75" s="257"/>
      <c r="G75" s="193"/>
      <c r="H75" s="193"/>
      <c r="I75" s="220" t="str">
        <f t="shared" si="7"/>
        <v xml:space="preserve">  </v>
      </c>
      <c r="J75" s="282"/>
      <c r="K75" s="231" t="str">
        <f>+IFERROR(VLOOKUP($J75,'10 FORMULAS'!$B$53:$C$53,2,0),"")</f>
        <v/>
      </c>
      <c r="L75" s="231" t="str">
        <f t="shared" si="8"/>
        <v/>
      </c>
      <c r="M75" s="278"/>
      <c r="N75" s="231" t="str">
        <f>+IFERROR(VLOOKUP($M75,'10 FORMULAS'!$B$54:$C$55,2,0),"")</f>
        <v/>
      </c>
      <c r="O75" s="279"/>
      <c r="P75" s="279"/>
      <c r="Q75" s="279"/>
      <c r="R75" s="279"/>
      <c r="S75" s="231" t="str">
        <f t="shared" si="9"/>
        <v/>
      </c>
      <c r="T75" s="231" t="str">
        <f t="shared" si="5"/>
        <v/>
      </c>
      <c r="U75" s="231" t="str">
        <f t="shared" si="6"/>
        <v/>
      </c>
      <c r="V75" s="528"/>
      <c r="W75" s="38"/>
      <c r="X75" s="227"/>
      <c r="Y75" s="228"/>
      <c r="Z75" s="228"/>
    </row>
    <row r="76" spans="1:26" ht="29.45" customHeight="1" x14ac:dyDescent="0.25">
      <c r="A76" s="533"/>
      <c r="B76" s="536"/>
      <c r="C76" s="518"/>
      <c r="D76" s="521"/>
      <c r="E76" s="277">
        <v>3</v>
      </c>
      <c r="F76" s="257"/>
      <c r="G76" s="193"/>
      <c r="H76" s="193"/>
      <c r="I76" s="220" t="str">
        <f t="shared" si="7"/>
        <v xml:space="preserve">  </v>
      </c>
      <c r="J76" s="282"/>
      <c r="K76" s="231" t="str">
        <f>+IFERROR(VLOOKUP($J76,'10 FORMULAS'!$B$53:$C$53,2,0),"")</f>
        <v/>
      </c>
      <c r="L76" s="231" t="str">
        <f t="shared" si="8"/>
        <v/>
      </c>
      <c r="M76" s="278"/>
      <c r="N76" s="231" t="str">
        <f>+IFERROR(VLOOKUP($M76,'10 FORMULAS'!$B$54:$C$55,2,0),"")</f>
        <v/>
      </c>
      <c r="O76" s="279"/>
      <c r="P76" s="279"/>
      <c r="Q76" s="279"/>
      <c r="R76" s="279"/>
      <c r="S76" s="231" t="str">
        <f t="shared" si="9"/>
        <v/>
      </c>
      <c r="T76" s="231" t="str">
        <f t="shared" si="5"/>
        <v/>
      </c>
      <c r="U76" s="231" t="str">
        <f t="shared" si="6"/>
        <v/>
      </c>
      <c r="V76" s="528"/>
      <c r="W76" s="38"/>
      <c r="X76" s="227"/>
      <c r="Y76" s="228"/>
      <c r="Z76" s="228"/>
    </row>
    <row r="77" spans="1:26" ht="29.45" customHeight="1" x14ac:dyDescent="0.25">
      <c r="A77" s="533"/>
      <c r="B77" s="536"/>
      <c r="C77" s="518"/>
      <c r="D77" s="521"/>
      <c r="E77" s="277">
        <v>4</v>
      </c>
      <c r="F77" s="257"/>
      <c r="G77" s="193"/>
      <c r="H77" s="193"/>
      <c r="I77" s="220" t="str">
        <f t="shared" si="7"/>
        <v xml:space="preserve">  </v>
      </c>
      <c r="J77" s="282"/>
      <c r="K77" s="231" t="str">
        <f>+IFERROR(VLOOKUP($J77,'10 FORMULAS'!$B$53:$C$53,2,0),"")</f>
        <v/>
      </c>
      <c r="L77" s="231" t="str">
        <f t="shared" si="8"/>
        <v/>
      </c>
      <c r="M77" s="278"/>
      <c r="N77" s="231" t="str">
        <f>+IFERROR(VLOOKUP($M77,'10 FORMULAS'!$B$54:$C$55,2,0),"")</f>
        <v/>
      </c>
      <c r="O77" s="279"/>
      <c r="P77" s="279"/>
      <c r="Q77" s="279"/>
      <c r="R77" s="279"/>
      <c r="S77" s="231" t="str">
        <f t="shared" si="9"/>
        <v/>
      </c>
      <c r="T77" s="231" t="str">
        <f t="shared" si="5"/>
        <v/>
      </c>
      <c r="U77" s="231" t="str">
        <f t="shared" si="6"/>
        <v/>
      </c>
      <c r="V77" s="528"/>
      <c r="W77" s="38"/>
      <c r="X77" s="227"/>
      <c r="Y77" s="228"/>
      <c r="Z77" s="228"/>
    </row>
    <row r="78" spans="1:26" ht="29.45" customHeight="1" x14ac:dyDescent="0.25">
      <c r="A78" s="533"/>
      <c r="B78" s="536"/>
      <c r="C78" s="518"/>
      <c r="D78" s="521"/>
      <c r="E78" s="277">
        <v>5</v>
      </c>
      <c r="F78" s="257"/>
      <c r="G78" s="193"/>
      <c r="H78" s="193"/>
      <c r="I78" s="220" t="str">
        <f t="shared" si="7"/>
        <v xml:space="preserve">  </v>
      </c>
      <c r="J78" s="282"/>
      <c r="K78" s="231" t="str">
        <f>+IFERROR(VLOOKUP($J78,'10 FORMULAS'!$B$53:$C$53,2,0),"")</f>
        <v/>
      </c>
      <c r="L78" s="231" t="str">
        <f t="shared" si="8"/>
        <v/>
      </c>
      <c r="M78" s="278"/>
      <c r="N78" s="231" t="str">
        <f>+IFERROR(VLOOKUP($M78,'10 FORMULAS'!$B$54:$C$55,2,0),"")</f>
        <v/>
      </c>
      <c r="O78" s="279"/>
      <c r="P78" s="279"/>
      <c r="Q78" s="279"/>
      <c r="R78" s="279"/>
      <c r="S78" s="231" t="str">
        <f t="shared" si="9"/>
        <v/>
      </c>
      <c r="T78" s="231" t="str">
        <f t="shared" si="5"/>
        <v/>
      </c>
      <c r="U78" s="231" t="str">
        <f t="shared" si="6"/>
        <v/>
      </c>
      <c r="V78" s="528"/>
      <c r="W78" s="38"/>
      <c r="X78" s="227"/>
      <c r="Y78" s="228"/>
      <c r="Z78" s="228"/>
    </row>
    <row r="79" spans="1:26" ht="29.45" customHeight="1" thickBot="1" x14ac:dyDescent="0.3">
      <c r="A79" s="534"/>
      <c r="B79" s="537"/>
      <c r="C79" s="519"/>
      <c r="D79" s="522"/>
      <c r="E79" s="280">
        <v>6</v>
      </c>
      <c r="F79" s="260"/>
      <c r="G79" s="194"/>
      <c r="H79" s="194"/>
      <c r="I79" s="220" t="str">
        <f t="shared" si="7"/>
        <v xml:space="preserve">  </v>
      </c>
      <c r="J79" s="282"/>
      <c r="K79" s="231" t="str">
        <f>+IFERROR(VLOOKUP($J79,'10 FORMULAS'!$B$53:$C$53,2,0),"")</f>
        <v/>
      </c>
      <c r="L79" s="231" t="str">
        <f t="shared" si="8"/>
        <v/>
      </c>
      <c r="M79" s="278"/>
      <c r="N79" s="231" t="str">
        <f>+IFERROR(VLOOKUP($M79,'10 FORMULAS'!$B$54:$C$55,2,0),"")</f>
        <v/>
      </c>
      <c r="O79" s="279"/>
      <c r="P79" s="279"/>
      <c r="Q79" s="279"/>
      <c r="R79" s="279"/>
      <c r="S79" s="231" t="str">
        <f t="shared" si="9"/>
        <v/>
      </c>
      <c r="T79" s="231" t="str">
        <f t="shared" si="5"/>
        <v/>
      </c>
      <c r="U79" s="231" t="str">
        <f t="shared" si="6"/>
        <v/>
      </c>
      <c r="V79" s="529"/>
      <c r="W79" s="38"/>
    </row>
    <row r="80" spans="1:26" ht="29.45" customHeight="1" x14ac:dyDescent="0.25">
      <c r="A80" s="532" t="str">
        <f>'2 CONTEXTO E IDENTIFICACIÓN'!A21</f>
        <v>R13</v>
      </c>
      <c r="B80" s="535" t="str">
        <f>+'2 CONTEXTO E IDENTIFICACIÓN'!J21</f>
        <v xml:space="preserve"> por a causa de </v>
      </c>
      <c r="C80" s="517" t="str">
        <f>+'3 PROBABIL E IMPACTO INHERENTE'!E21</f>
        <v/>
      </c>
      <c r="D80" s="520" t="str">
        <f>+'3 PROBABIL E IMPACTO INHERENTE'!M21</f>
        <v/>
      </c>
      <c r="E80" s="281">
        <v>1</v>
      </c>
      <c r="F80" s="258"/>
      <c r="G80" s="52"/>
      <c r="H80" s="52"/>
      <c r="I80" s="220" t="str">
        <f t="shared" si="7"/>
        <v xml:space="preserve">  </v>
      </c>
      <c r="J80" s="282"/>
      <c r="K80" s="231" t="str">
        <f>+IFERROR(VLOOKUP($J80,'10 FORMULAS'!$B$53:$C$53,2,0),"")</f>
        <v/>
      </c>
      <c r="L80" s="231" t="str">
        <f t="shared" si="8"/>
        <v/>
      </c>
      <c r="M80" s="278"/>
      <c r="N80" s="231" t="str">
        <f>+IFERROR(VLOOKUP($M80,'10 FORMULAS'!$B$54:$C$55,2,0),"")</f>
        <v/>
      </c>
      <c r="O80" s="279"/>
      <c r="P80" s="279"/>
      <c r="Q80" s="279"/>
      <c r="R80" s="279"/>
      <c r="S80" s="231" t="str">
        <f t="shared" si="9"/>
        <v/>
      </c>
      <c r="T80" s="231" t="str">
        <f t="shared" si="5"/>
        <v/>
      </c>
      <c r="U80" s="231" t="str">
        <f t="shared" si="6"/>
        <v/>
      </c>
      <c r="V80" s="527"/>
      <c r="W80" s="38"/>
      <c r="X80" s="227"/>
      <c r="Y80" s="228"/>
      <c r="Z80" s="228"/>
    </row>
    <row r="81" spans="1:26" ht="29.45" customHeight="1" x14ac:dyDescent="0.25">
      <c r="A81" s="533"/>
      <c r="B81" s="536"/>
      <c r="C81" s="518"/>
      <c r="D81" s="521"/>
      <c r="E81" s="277">
        <v>2</v>
      </c>
      <c r="F81" s="257"/>
      <c r="G81" s="193"/>
      <c r="H81" s="193"/>
      <c r="I81" s="220" t="str">
        <f t="shared" si="7"/>
        <v xml:space="preserve">  </v>
      </c>
      <c r="J81" s="282"/>
      <c r="K81" s="231" t="str">
        <f>+IFERROR(VLOOKUP($J81,'10 FORMULAS'!$B$53:$C$53,2,0),"")</f>
        <v/>
      </c>
      <c r="L81" s="231" t="str">
        <f t="shared" si="8"/>
        <v/>
      </c>
      <c r="M81" s="278"/>
      <c r="N81" s="231" t="str">
        <f>+IFERROR(VLOOKUP($M81,'10 FORMULAS'!$B$54:$C$55,2,0),"")</f>
        <v/>
      </c>
      <c r="O81" s="279"/>
      <c r="P81" s="279"/>
      <c r="Q81" s="279"/>
      <c r="R81" s="279"/>
      <c r="S81" s="231" t="str">
        <f t="shared" si="9"/>
        <v/>
      </c>
      <c r="T81" s="231" t="str">
        <f t="shared" si="5"/>
        <v/>
      </c>
      <c r="U81" s="231" t="str">
        <f t="shared" si="6"/>
        <v/>
      </c>
      <c r="V81" s="528"/>
      <c r="W81" s="38"/>
      <c r="X81" s="227"/>
      <c r="Y81" s="228"/>
      <c r="Z81" s="228"/>
    </row>
    <row r="82" spans="1:26" ht="29.45" customHeight="1" x14ac:dyDescent="0.25">
      <c r="A82" s="533"/>
      <c r="B82" s="536"/>
      <c r="C82" s="518"/>
      <c r="D82" s="521"/>
      <c r="E82" s="277">
        <v>3</v>
      </c>
      <c r="F82" s="257"/>
      <c r="G82" s="193"/>
      <c r="H82" s="193"/>
      <c r="I82" s="220" t="str">
        <f t="shared" si="7"/>
        <v xml:space="preserve">  </v>
      </c>
      <c r="J82" s="282"/>
      <c r="K82" s="231" t="str">
        <f>+IFERROR(VLOOKUP($J82,'10 FORMULAS'!$B$53:$C$53,2,0),"")</f>
        <v/>
      </c>
      <c r="L82" s="231" t="str">
        <f t="shared" si="8"/>
        <v/>
      </c>
      <c r="M82" s="278"/>
      <c r="N82" s="231" t="str">
        <f>+IFERROR(VLOOKUP($M82,'10 FORMULAS'!$B$54:$C$55,2,0),"")</f>
        <v/>
      </c>
      <c r="O82" s="279"/>
      <c r="P82" s="279"/>
      <c r="Q82" s="279"/>
      <c r="R82" s="279"/>
      <c r="S82" s="231" t="str">
        <f t="shared" si="9"/>
        <v/>
      </c>
      <c r="T82" s="231" t="str">
        <f t="shared" si="5"/>
        <v/>
      </c>
      <c r="U82" s="231" t="str">
        <f t="shared" si="6"/>
        <v/>
      </c>
      <c r="V82" s="528"/>
      <c r="W82" s="38"/>
      <c r="X82" s="227"/>
      <c r="Y82" s="228"/>
      <c r="Z82" s="228"/>
    </row>
    <row r="83" spans="1:26" ht="29.45" customHeight="1" x14ac:dyDescent="0.25">
      <c r="A83" s="533"/>
      <c r="B83" s="536"/>
      <c r="C83" s="518"/>
      <c r="D83" s="521"/>
      <c r="E83" s="277">
        <v>4</v>
      </c>
      <c r="F83" s="257"/>
      <c r="G83" s="193"/>
      <c r="H83" s="193"/>
      <c r="I83" s="220" t="str">
        <f t="shared" si="7"/>
        <v xml:space="preserve">  </v>
      </c>
      <c r="J83" s="282"/>
      <c r="K83" s="231" t="str">
        <f>+IFERROR(VLOOKUP($J83,'10 FORMULAS'!$B$53:$C$53,2,0),"")</f>
        <v/>
      </c>
      <c r="L83" s="231" t="str">
        <f t="shared" si="8"/>
        <v/>
      </c>
      <c r="M83" s="278"/>
      <c r="N83" s="231" t="str">
        <f>+IFERROR(VLOOKUP($M83,'10 FORMULAS'!$B$54:$C$55,2,0),"")</f>
        <v/>
      </c>
      <c r="O83" s="279"/>
      <c r="P83" s="279"/>
      <c r="Q83" s="279"/>
      <c r="R83" s="279"/>
      <c r="S83" s="231" t="str">
        <f t="shared" si="9"/>
        <v/>
      </c>
      <c r="T83" s="231" t="str">
        <f t="shared" si="5"/>
        <v/>
      </c>
      <c r="U83" s="231" t="str">
        <f t="shared" si="6"/>
        <v/>
      </c>
      <c r="V83" s="528"/>
      <c r="W83" s="38"/>
      <c r="X83" s="227"/>
      <c r="Y83" s="228"/>
      <c r="Z83" s="228"/>
    </row>
    <row r="84" spans="1:26" ht="29.45" customHeight="1" x14ac:dyDescent="0.25">
      <c r="A84" s="533"/>
      <c r="B84" s="536"/>
      <c r="C84" s="518"/>
      <c r="D84" s="521"/>
      <c r="E84" s="277">
        <v>5</v>
      </c>
      <c r="F84" s="257"/>
      <c r="G84" s="193"/>
      <c r="H84" s="193"/>
      <c r="I84" s="220" t="str">
        <f t="shared" si="7"/>
        <v xml:space="preserve">  </v>
      </c>
      <c r="J84" s="282"/>
      <c r="K84" s="231" t="str">
        <f>+IFERROR(VLOOKUP($J84,'10 FORMULAS'!$B$53:$C$53,2,0),"")</f>
        <v/>
      </c>
      <c r="L84" s="231" t="str">
        <f t="shared" si="8"/>
        <v/>
      </c>
      <c r="M84" s="278"/>
      <c r="N84" s="231" t="str">
        <f>+IFERROR(VLOOKUP($M84,'10 FORMULAS'!$B$54:$C$55,2,0),"")</f>
        <v/>
      </c>
      <c r="O84" s="279"/>
      <c r="P84" s="279"/>
      <c r="Q84" s="279"/>
      <c r="R84" s="279"/>
      <c r="S84" s="231" t="str">
        <f t="shared" si="9"/>
        <v/>
      </c>
      <c r="T84" s="231" t="str">
        <f t="shared" ref="T84:T115" si="10">+IFERROR(D84*S84,"")</f>
        <v/>
      </c>
      <c r="U84" s="231" t="str">
        <f t="shared" ref="U84:U115" si="11">+IFERROR(D84-T84,"")</f>
        <v/>
      </c>
      <c r="V84" s="528"/>
      <c r="W84" s="38"/>
      <c r="X84" s="227"/>
      <c r="Y84" s="228"/>
      <c r="Z84" s="228"/>
    </row>
    <row r="85" spans="1:26" ht="29.45" customHeight="1" thickBot="1" x14ac:dyDescent="0.3">
      <c r="A85" s="534"/>
      <c r="B85" s="537"/>
      <c r="C85" s="519"/>
      <c r="D85" s="522"/>
      <c r="E85" s="280">
        <v>6</v>
      </c>
      <c r="F85" s="260"/>
      <c r="G85" s="194"/>
      <c r="H85" s="194"/>
      <c r="I85" s="220" t="str">
        <f t="shared" si="7"/>
        <v xml:space="preserve">  </v>
      </c>
      <c r="J85" s="282"/>
      <c r="K85" s="231" t="str">
        <f>+IFERROR(VLOOKUP($J85,'10 FORMULAS'!$B$53:$C$53,2,0),"")</f>
        <v/>
      </c>
      <c r="L85" s="231" t="str">
        <f t="shared" si="8"/>
        <v/>
      </c>
      <c r="M85" s="278"/>
      <c r="N85" s="231" t="str">
        <f>+IFERROR(VLOOKUP($M85,'10 FORMULAS'!$B$54:$C$55,2,0),"")</f>
        <v/>
      </c>
      <c r="O85" s="279"/>
      <c r="P85" s="279"/>
      <c r="Q85" s="279"/>
      <c r="R85" s="279"/>
      <c r="S85" s="231" t="str">
        <f t="shared" si="9"/>
        <v/>
      </c>
      <c r="T85" s="231" t="str">
        <f t="shared" si="10"/>
        <v/>
      </c>
      <c r="U85" s="231" t="str">
        <f t="shared" si="11"/>
        <v/>
      </c>
      <c r="V85" s="529"/>
      <c r="W85" s="38"/>
    </row>
    <row r="86" spans="1:26" ht="29.45" customHeight="1" x14ac:dyDescent="0.25">
      <c r="A86" s="532" t="str">
        <f>'2 CONTEXTO E IDENTIFICACIÓN'!A22</f>
        <v>R14</v>
      </c>
      <c r="B86" s="535" t="str">
        <f>+'2 CONTEXTO E IDENTIFICACIÓN'!J22</f>
        <v xml:space="preserve"> por a causa de </v>
      </c>
      <c r="C86" s="517" t="str">
        <f>+'3 PROBABIL E IMPACTO INHERENTE'!E22</f>
        <v/>
      </c>
      <c r="D86" s="520" t="str">
        <f>+'3 PROBABIL E IMPACTO INHERENTE'!M22</f>
        <v/>
      </c>
      <c r="E86" s="281">
        <v>1</v>
      </c>
      <c r="F86" s="258"/>
      <c r="G86" s="52"/>
      <c r="H86" s="52"/>
      <c r="I86" s="220" t="str">
        <f t="shared" si="7"/>
        <v xml:space="preserve">  </v>
      </c>
      <c r="J86" s="282"/>
      <c r="K86" s="231" t="str">
        <f>+IFERROR(VLOOKUP($J86,'10 FORMULAS'!$B$53:$C$53,2,0),"")</f>
        <v/>
      </c>
      <c r="L86" s="231" t="str">
        <f t="shared" si="8"/>
        <v/>
      </c>
      <c r="M86" s="278"/>
      <c r="N86" s="231" t="str">
        <f>+IFERROR(VLOOKUP($M86,'10 FORMULAS'!$B$54:$C$55,2,0),"")</f>
        <v/>
      </c>
      <c r="O86" s="279"/>
      <c r="P86" s="279"/>
      <c r="Q86" s="279"/>
      <c r="R86" s="279"/>
      <c r="S86" s="231" t="str">
        <f t="shared" si="9"/>
        <v/>
      </c>
      <c r="T86" s="231" t="str">
        <f t="shared" si="10"/>
        <v/>
      </c>
      <c r="U86" s="231" t="str">
        <f t="shared" si="11"/>
        <v/>
      </c>
      <c r="V86" s="527"/>
      <c r="W86" s="38"/>
      <c r="X86" s="227"/>
      <c r="Y86" s="228"/>
      <c r="Z86" s="228"/>
    </row>
    <row r="87" spans="1:26" ht="29.45" customHeight="1" x14ac:dyDescent="0.25">
      <c r="A87" s="533"/>
      <c r="B87" s="536"/>
      <c r="C87" s="518"/>
      <c r="D87" s="521"/>
      <c r="E87" s="277">
        <v>2</v>
      </c>
      <c r="F87" s="257"/>
      <c r="G87" s="193"/>
      <c r="H87" s="193"/>
      <c r="I87" s="220" t="str">
        <f t="shared" si="7"/>
        <v xml:space="preserve">  </v>
      </c>
      <c r="J87" s="282"/>
      <c r="K87" s="231" t="str">
        <f>+IFERROR(VLOOKUP($J87,'10 FORMULAS'!$B$53:$C$53,2,0),"")</f>
        <v/>
      </c>
      <c r="L87" s="231" t="str">
        <f t="shared" si="8"/>
        <v/>
      </c>
      <c r="M87" s="278"/>
      <c r="N87" s="231" t="str">
        <f>+IFERROR(VLOOKUP($M87,'10 FORMULAS'!$B$54:$C$55,2,0),"")</f>
        <v/>
      </c>
      <c r="O87" s="279"/>
      <c r="P87" s="279"/>
      <c r="Q87" s="279"/>
      <c r="R87" s="279"/>
      <c r="S87" s="231" t="str">
        <f t="shared" si="9"/>
        <v/>
      </c>
      <c r="T87" s="231" t="str">
        <f t="shared" si="10"/>
        <v/>
      </c>
      <c r="U87" s="231" t="str">
        <f t="shared" si="11"/>
        <v/>
      </c>
      <c r="V87" s="528"/>
      <c r="W87" s="38"/>
      <c r="X87" s="227"/>
      <c r="Y87" s="228"/>
      <c r="Z87" s="228"/>
    </row>
    <row r="88" spans="1:26" ht="29.45" customHeight="1" x14ac:dyDescent="0.25">
      <c r="A88" s="533"/>
      <c r="B88" s="536"/>
      <c r="C88" s="518"/>
      <c r="D88" s="521"/>
      <c r="E88" s="277">
        <v>3</v>
      </c>
      <c r="F88" s="257"/>
      <c r="G88" s="193"/>
      <c r="H88" s="193"/>
      <c r="I88" s="220" t="str">
        <f t="shared" si="7"/>
        <v xml:space="preserve">  </v>
      </c>
      <c r="J88" s="282"/>
      <c r="K88" s="231" t="str">
        <f>+IFERROR(VLOOKUP($J88,'10 FORMULAS'!$B$53:$C$53,2,0),"")</f>
        <v/>
      </c>
      <c r="L88" s="231" t="str">
        <f t="shared" si="8"/>
        <v/>
      </c>
      <c r="M88" s="278"/>
      <c r="N88" s="231" t="str">
        <f>+IFERROR(VLOOKUP($M88,'10 FORMULAS'!$B$54:$C$55,2,0),"")</f>
        <v/>
      </c>
      <c r="O88" s="279"/>
      <c r="P88" s="279"/>
      <c r="Q88" s="279"/>
      <c r="R88" s="279"/>
      <c r="S88" s="231" t="str">
        <f t="shared" si="9"/>
        <v/>
      </c>
      <c r="T88" s="231" t="str">
        <f t="shared" si="10"/>
        <v/>
      </c>
      <c r="U88" s="231" t="str">
        <f t="shared" si="11"/>
        <v/>
      </c>
      <c r="V88" s="528"/>
      <c r="W88" s="38"/>
      <c r="X88" s="227"/>
      <c r="Y88" s="228"/>
      <c r="Z88" s="228"/>
    </row>
    <row r="89" spans="1:26" ht="29.45" customHeight="1" x14ac:dyDescent="0.25">
      <c r="A89" s="533"/>
      <c r="B89" s="536"/>
      <c r="C89" s="518"/>
      <c r="D89" s="521"/>
      <c r="E89" s="277">
        <v>4</v>
      </c>
      <c r="F89" s="257"/>
      <c r="G89" s="193"/>
      <c r="H89" s="193"/>
      <c r="I89" s="220" t="str">
        <f t="shared" si="7"/>
        <v xml:space="preserve">  </v>
      </c>
      <c r="J89" s="282"/>
      <c r="K89" s="231" t="str">
        <f>+IFERROR(VLOOKUP($J89,'10 FORMULAS'!$B$53:$C$53,2,0),"")</f>
        <v/>
      </c>
      <c r="L89" s="231" t="str">
        <f t="shared" si="8"/>
        <v/>
      </c>
      <c r="M89" s="278"/>
      <c r="N89" s="231" t="str">
        <f>+IFERROR(VLOOKUP($M89,'10 FORMULAS'!$B$54:$C$55,2,0),"")</f>
        <v/>
      </c>
      <c r="O89" s="279"/>
      <c r="P89" s="279"/>
      <c r="Q89" s="279"/>
      <c r="R89" s="279"/>
      <c r="S89" s="231" t="str">
        <f t="shared" si="9"/>
        <v/>
      </c>
      <c r="T89" s="231" t="str">
        <f t="shared" si="10"/>
        <v/>
      </c>
      <c r="U89" s="231" t="str">
        <f t="shared" si="11"/>
        <v/>
      </c>
      <c r="V89" s="528"/>
      <c r="W89" s="38"/>
      <c r="X89" s="227"/>
      <c r="Y89" s="228"/>
      <c r="Z89" s="228"/>
    </row>
    <row r="90" spans="1:26" ht="29.45" customHeight="1" x14ac:dyDescent="0.25">
      <c r="A90" s="533"/>
      <c r="B90" s="536"/>
      <c r="C90" s="518"/>
      <c r="D90" s="521"/>
      <c r="E90" s="277">
        <v>5</v>
      </c>
      <c r="F90" s="257"/>
      <c r="G90" s="193"/>
      <c r="H90" s="193"/>
      <c r="I90" s="220" t="str">
        <f t="shared" si="7"/>
        <v xml:space="preserve">  </v>
      </c>
      <c r="J90" s="282"/>
      <c r="K90" s="231" t="str">
        <f>+IFERROR(VLOOKUP($J90,'10 FORMULAS'!$B$53:$C$53,2,0),"")</f>
        <v/>
      </c>
      <c r="L90" s="231" t="str">
        <f t="shared" si="8"/>
        <v/>
      </c>
      <c r="M90" s="278"/>
      <c r="N90" s="231" t="str">
        <f>+IFERROR(VLOOKUP($M90,'10 FORMULAS'!$B$54:$C$55,2,0),"")</f>
        <v/>
      </c>
      <c r="O90" s="279"/>
      <c r="P90" s="279"/>
      <c r="Q90" s="279"/>
      <c r="R90" s="279"/>
      <c r="S90" s="231" t="str">
        <f t="shared" si="9"/>
        <v/>
      </c>
      <c r="T90" s="231" t="str">
        <f t="shared" si="10"/>
        <v/>
      </c>
      <c r="U90" s="231" t="str">
        <f t="shared" si="11"/>
        <v/>
      </c>
      <c r="V90" s="528"/>
      <c r="W90" s="38"/>
      <c r="X90" s="227"/>
      <c r="Y90" s="228"/>
      <c r="Z90" s="228"/>
    </row>
    <row r="91" spans="1:26" ht="29.45" customHeight="1" thickBot="1" x14ac:dyDescent="0.3">
      <c r="A91" s="534"/>
      <c r="B91" s="537"/>
      <c r="C91" s="519"/>
      <c r="D91" s="522"/>
      <c r="E91" s="280">
        <v>6</v>
      </c>
      <c r="F91" s="260"/>
      <c r="G91" s="194"/>
      <c r="H91" s="194"/>
      <c r="I91" s="220" t="str">
        <f t="shared" si="7"/>
        <v xml:space="preserve">  </v>
      </c>
      <c r="J91" s="282"/>
      <c r="K91" s="231" t="str">
        <f>+IFERROR(VLOOKUP($J91,'10 FORMULAS'!$B$53:$C$53,2,0),"")</f>
        <v/>
      </c>
      <c r="L91" s="231" t="str">
        <f t="shared" si="8"/>
        <v/>
      </c>
      <c r="M91" s="278"/>
      <c r="N91" s="231" t="str">
        <f>+IFERROR(VLOOKUP($M91,'10 FORMULAS'!$B$54:$C$55,2,0),"")</f>
        <v/>
      </c>
      <c r="O91" s="279"/>
      <c r="P91" s="279"/>
      <c r="Q91" s="279"/>
      <c r="R91" s="279"/>
      <c r="S91" s="231" t="str">
        <f t="shared" si="9"/>
        <v/>
      </c>
      <c r="T91" s="231" t="str">
        <f t="shared" si="10"/>
        <v/>
      </c>
      <c r="U91" s="231" t="str">
        <f t="shared" si="11"/>
        <v/>
      </c>
      <c r="V91" s="529"/>
      <c r="W91" s="38"/>
    </row>
    <row r="92" spans="1:26" ht="29.45" customHeight="1" x14ac:dyDescent="0.25">
      <c r="A92" s="532" t="str">
        <f>'2 CONTEXTO E IDENTIFICACIÓN'!A23</f>
        <v>R15</v>
      </c>
      <c r="B92" s="535" t="str">
        <f>+'2 CONTEXTO E IDENTIFICACIÓN'!J23</f>
        <v xml:space="preserve"> por a causa de </v>
      </c>
      <c r="C92" s="517" t="str">
        <f>+'3 PROBABIL E IMPACTO INHERENTE'!E23</f>
        <v/>
      </c>
      <c r="D92" s="520" t="str">
        <f>+'3 PROBABIL E IMPACTO INHERENTE'!M23</f>
        <v/>
      </c>
      <c r="E92" s="281">
        <v>1</v>
      </c>
      <c r="F92" s="258"/>
      <c r="G92" s="52"/>
      <c r="H92" s="52"/>
      <c r="I92" s="220" t="str">
        <f t="shared" si="7"/>
        <v xml:space="preserve">  </v>
      </c>
      <c r="J92" s="282"/>
      <c r="K92" s="231" t="str">
        <f>+IFERROR(VLOOKUP($J92,'10 FORMULAS'!$B$53:$C$53,2,0),"")</f>
        <v/>
      </c>
      <c r="L92" s="231" t="str">
        <f t="shared" si="8"/>
        <v/>
      </c>
      <c r="M92" s="278"/>
      <c r="N92" s="231" t="str">
        <f>+IFERROR(VLOOKUP($M92,'10 FORMULAS'!$B$54:$C$55,2,0),"")</f>
        <v/>
      </c>
      <c r="O92" s="279"/>
      <c r="P92" s="279"/>
      <c r="Q92" s="279"/>
      <c r="R92" s="279"/>
      <c r="S92" s="231" t="str">
        <f t="shared" si="9"/>
        <v/>
      </c>
      <c r="T92" s="231" t="str">
        <f t="shared" si="10"/>
        <v/>
      </c>
      <c r="U92" s="231" t="str">
        <f t="shared" si="11"/>
        <v/>
      </c>
      <c r="V92" s="527"/>
      <c r="W92" s="38"/>
      <c r="X92" s="227"/>
      <c r="Y92" s="228"/>
      <c r="Z92" s="228"/>
    </row>
    <row r="93" spans="1:26" ht="29.45" customHeight="1" x14ac:dyDescent="0.25">
      <c r="A93" s="533"/>
      <c r="B93" s="536"/>
      <c r="C93" s="518"/>
      <c r="D93" s="521"/>
      <c r="E93" s="277">
        <v>2</v>
      </c>
      <c r="F93" s="257"/>
      <c r="G93" s="193"/>
      <c r="H93" s="193"/>
      <c r="I93" s="220" t="str">
        <f t="shared" si="7"/>
        <v xml:space="preserve">  </v>
      </c>
      <c r="J93" s="282"/>
      <c r="K93" s="231" t="str">
        <f>+IFERROR(VLOOKUP($J93,'10 FORMULAS'!$B$53:$C$53,2,0),"")</f>
        <v/>
      </c>
      <c r="L93" s="231" t="str">
        <f t="shared" si="8"/>
        <v/>
      </c>
      <c r="M93" s="278"/>
      <c r="N93" s="231" t="str">
        <f>+IFERROR(VLOOKUP($M93,'10 FORMULAS'!$B$54:$C$55,2,0),"")</f>
        <v/>
      </c>
      <c r="O93" s="279"/>
      <c r="P93" s="279"/>
      <c r="Q93" s="279"/>
      <c r="R93" s="279"/>
      <c r="S93" s="231" t="str">
        <f t="shared" si="9"/>
        <v/>
      </c>
      <c r="T93" s="231" t="str">
        <f t="shared" si="10"/>
        <v/>
      </c>
      <c r="U93" s="231" t="str">
        <f t="shared" si="11"/>
        <v/>
      </c>
      <c r="V93" s="528"/>
      <c r="W93" s="38"/>
      <c r="X93" s="227"/>
      <c r="Y93" s="228"/>
      <c r="Z93" s="228"/>
    </row>
    <row r="94" spans="1:26" ht="29.45" customHeight="1" x14ac:dyDescent="0.25">
      <c r="A94" s="533"/>
      <c r="B94" s="536"/>
      <c r="C94" s="518"/>
      <c r="D94" s="521"/>
      <c r="E94" s="277">
        <v>3</v>
      </c>
      <c r="F94" s="257"/>
      <c r="G94" s="193"/>
      <c r="H94" s="193"/>
      <c r="I94" s="220" t="str">
        <f t="shared" si="7"/>
        <v xml:space="preserve">  </v>
      </c>
      <c r="J94" s="282"/>
      <c r="K94" s="231" t="str">
        <f>+IFERROR(VLOOKUP($J94,'10 FORMULAS'!$B$53:$C$53,2,0),"")</f>
        <v/>
      </c>
      <c r="L94" s="231" t="str">
        <f t="shared" si="8"/>
        <v/>
      </c>
      <c r="M94" s="278"/>
      <c r="N94" s="231" t="str">
        <f>+IFERROR(VLOOKUP($M94,'10 FORMULAS'!$B$54:$C$55,2,0),"")</f>
        <v/>
      </c>
      <c r="O94" s="279"/>
      <c r="P94" s="279"/>
      <c r="Q94" s="279"/>
      <c r="R94" s="279"/>
      <c r="S94" s="231" t="str">
        <f t="shared" si="9"/>
        <v/>
      </c>
      <c r="T94" s="231" t="str">
        <f t="shared" si="10"/>
        <v/>
      </c>
      <c r="U94" s="231" t="str">
        <f t="shared" si="11"/>
        <v/>
      </c>
      <c r="V94" s="528"/>
      <c r="W94" s="38"/>
      <c r="X94" s="227"/>
      <c r="Y94" s="228"/>
      <c r="Z94" s="228"/>
    </row>
    <row r="95" spans="1:26" ht="29.45" customHeight="1" x14ac:dyDescent="0.25">
      <c r="A95" s="533"/>
      <c r="B95" s="536"/>
      <c r="C95" s="518"/>
      <c r="D95" s="521"/>
      <c r="E95" s="277">
        <v>4</v>
      </c>
      <c r="F95" s="257"/>
      <c r="G95" s="193"/>
      <c r="H95" s="193"/>
      <c r="I95" s="220" t="str">
        <f t="shared" si="7"/>
        <v xml:space="preserve">  </v>
      </c>
      <c r="J95" s="282"/>
      <c r="K95" s="231" t="str">
        <f>+IFERROR(VLOOKUP($J95,'10 FORMULAS'!$B$53:$C$53,2,0),"")</f>
        <v/>
      </c>
      <c r="L95" s="231" t="str">
        <f t="shared" si="8"/>
        <v/>
      </c>
      <c r="M95" s="278"/>
      <c r="N95" s="231" t="str">
        <f>+IFERROR(VLOOKUP($M95,'10 FORMULAS'!$B$54:$C$55,2,0),"")</f>
        <v/>
      </c>
      <c r="O95" s="279"/>
      <c r="P95" s="279"/>
      <c r="Q95" s="279"/>
      <c r="R95" s="279"/>
      <c r="S95" s="231" t="str">
        <f t="shared" si="9"/>
        <v/>
      </c>
      <c r="T95" s="231" t="str">
        <f t="shared" si="10"/>
        <v/>
      </c>
      <c r="U95" s="231" t="str">
        <f t="shared" si="11"/>
        <v/>
      </c>
      <c r="V95" s="528"/>
      <c r="W95" s="38"/>
      <c r="X95" s="227"/>
      <c r="Y95" s="228"/>
      <c r="Z95" s="228"/>
    </row>
    <row r="96" spans="1:26" ht="29.45" customHeight="1" x14ac:dyDescent="0.25">
      <c r="A96" s="533"/>
      <c r="B96" s="536"/>
      <c r="C96" s="518"/>
      <c r="D96" s="521"/>
      <c r="E96" s="277">
        <v>5</v>
      </c>
      <c r="F96" s="257"/>
      <c r="G96" s="193"/>
      <c r="H96" s="193"/>
      <c r="I96" s="220" t="str">
        <f t="shared" si="7"/>
        <v xml:space="preserve">  </v>
      </c>
      <c r="J96" s="282"/>
      <c r="K96" s="231" t="str">
        <f>+IFERROR(VLOOKUP($J96,'10 FORMULAS'!$B$53:$C$53,2,0),"")</f>
        <v/>
      </c>
      <c r="L96" s="231" t="str">
        <f t="shared" si="8"/>
        <v/>
      </c>
      <c r="M96" s="278"/>
      <c r="N96" s="231" t="str">
        <f>+IFERROR(VLOOKUP($M96,'10 FORMULAS'!$B$54:$C$55,2,0),"")</f>
        <v/>
      </c>
      <c r="O96" s="279"/>
      <c r="P96" s="279"/>
      <c r="Q96" s="279"/>
      <c r="R96" s="279"/>
      <c r="S96" s="231" t="str">
        <f t="shared" si="9"/>
        <v/>
      </c>
      <c r="T96" s="231" t="str">
        <f t="shared" si="10"/>
        <v/>
      </c>
      <c r="U96" s="231" t="str">
        <f t="shared" si="11"/>
        <v/>
      </c>
      <c r="V96" s="528"/>
      <c r="W96" s="38"/>
      <c r="X96" s="227"/>
      <c r="Y96" s="228"/>
      <c r="Z96" s="228"/>
    </row>
    <row r="97" spans="1:26" ht="29.45" customHeight="1" thickBot="1" x14ac:dyDescent="0.3">
      <c r="A97" s="534"/>
      <c r="B97" s="537"/>
      <c r="C97" s="519"/>
      <c r="D97" s="522"/>
      <c r="E97" s="280">
        <v>6</v>
      </c>
      <c r="F97" s="260"/>
      <c r="G97" s="194"/>
      <c r="H97" s="194"/>
      <c r="I97" s="220" t="str">
        <f t="shared" si="7"/>
        <v xml:space="preserve">  </v>
      </c>
      <c r="J97" s="282"/>
      <c r="K97" s="231" t="str">
        <f>+IFERROR(VLOOKUP($J97,'10 FORMULAS'!$B$53:$C$53,2,0),"")</f>
        <v/>
      </c>
      <c r="L97" s="231" t="str">
        <f t="shared" si="8"/>
        <v/>
      </c>
      <c r="M97" s="278"/>
      <c r="N97" s="231" t="str">
        <f>+IFERROR(VLOOKUP($M97,'10 FORMULAS'!$B$54:$C$55,2,0),"")</f>
        <v/>
      </c>
      <c r="O97" s="279"/>
      <c r="P97" s="279"/>
      <c r="Q97" s="279"/>
      <c r="R97" s="279"/>
      <c r="S97" s="231" t="str">
        <f t="shared" si="9"/>
        <v/>
      </c>
      <c r="T97" s="231" t="str">
        <f t="shared" si="10"/>
        <v/>
      </c>
      <c r="U97" s="231" t="str">
        <f t="shared" si="11"/>
        <v/>
      </c>
      <c r="V97" s="529"/>
      <c r="W97" s="38"/>
    </row>
    <row r="98" spans="1:26" ht="29.45" customHeight="1" x14ac:dyDescent="0.25">
      <c r="A98" s="532" t="str">
        <f>'2 CONTEXTO E IDENTIFICACIÓN'!A24</f>
        <v>R16</v>
      </c>
      <c r="B98" s="535" t="str">
        <f>+'2 CONTEXTO E IDENTIFICACIÓN'!J24</f>
        <v xml:space="preserve"> por a causa de </v>
      </c>
      <c r="C98" s="517" t="str">
        <f>+'3 PROBABIL E IMPACTO INHERENTE'!E24</f>
        <v/>
      </c>
      <c r="D98" s="520" t="str">
        <f>+'3 PROBABIL E IMPACTO INHERENTE'!M24</f>
        <v/>
      </c>
      <c r="E98" s="281">
        <v>1</v>
      </c>
      <c r="F98" s="258"/>
      <c r="G98" s="52"/>
      <c r="H98" s="52"/>
      <c r="I98" s="220" t="str">
        <f t="shared" si="7"/>
        <v xml:space="preserve">  </v>
      </c>
      <c r="J98" s="282"/>
      <c r="K98" s="231" t="str">
        <f>+IFERROR(VLOOKUP($J98,'10 FORMULAS'!$B$53:$C$53,2,0),"")</f>
        <v/>
      </c>
      <c r="L98" s="231" t="str">
        <f t="shared" si="8"/>
        <v/>
      </c>
      <c r="M98" s="278"/>
      <c r="N98" s="231" t="str">
        <f>+IFERROR(VLOOKUP($M98,'10 FORMULAS'!$B$54:$C$55,2,0),"")</f>
        <v/>
      </c>
      <c r="O98" s="279"/>
      <c r="P98" s="279"/>
      <c r="Q98" s="279"/>
      <c r="R98" s="279"/>
      <c r="S98" s="231" t="str">
        <f t="shared" si="9"/>
        <v/>
      </c>
      <c r="T98" s="231" t="str">
        <f t="shared" si="10"/>
        <v/>
      </c>
      <c r="U98" s="231" t="str">
        <f t="shared" si="11"/>
        <v/>
      </c>
      <c r="V98" s="527"/>
      <c r="W98" s="38"/>
      <c r="X98" s="227"/>
      <c r="Y98" s="228"/>
      <c r="Z98" s="228"/>
    </row>
    <row r="99" spans="1:26" ht="29.45" customHeight="1" x14ac:dyDescent="0.25">
      <c r="A99" s="533"/>
      <c r="B99" s="536"/>
      <c r="C99" s="518"/>
      <c r="D99" s="521"/>
      <c r="E99" s="277">
        <v>2</v>
      </c>
      <c r="F99" s="257"/>
      <c r="G99" s="193"/>
      <c r="H99" s="193"/>
      <c r="I99" s="220" t="str">
        <f t="shared" si="7"/>
        <v xml:space="preserve">  </v>
      </c>
      <c r="J99" s="282"/>
      <c r="K99" s="231" t="str">
        <f>+IFERROR(VLOOKUP($J99,'10 FORMULAS'!$B$53:$C$53,2,0),"")</f>
        <v/>
      </c>
      <c r="L99" s="231" t="str">
        <f t="shared" si="8"/>
        <v/>
      </c>
      <c r="M99" s="278"/>
      <c r="N99" s="231" t="str">
        <f>+IFERROR(VLOOKUP($M99,'10 FORMULAS'!$B$54:$C$55,2,0),"")</f>
        <v/>
      </c>
      <c r="O99" s="279"/>
      <c r="P99" s="279"/>
      <c r="Q99" s="279"/>
      <c r="R99" s="279"/>
      <c r="S99" s="231" t="str">
        <f t="shared" si="9"/>
        <v/>
      </c>
      <c r="T99" s="231" t="str">
        <f t="shared" si="10"/>
        <v/>
      </c>
      <c r="U99" s="231" t="str">
        <f t="shared" si="11"/>
        <v/>
      </c>
      <c r="V99" s="528"/>
      <c r="W99" s="38"/>
      <c r="X99" s="227"/>
      <c r="Y99" s="228"/>
      <c r="Z99" s="228"/>
    </row>
    <row r="100" spans="1:26" ht="29.45" customHeight="1" x14ac:dyDescent="0.25">
      <c r="A100" s="533"/>
      <c r="B100" s="536"/>
      <c r="C100" s="518"/>
      <c r="D100" s="521"/>
      <c r="E100" s="277">
        <v>3</v>
      </c>
      <c r="F100" s="257"/>
      <c r="G100" s="193"/>
      <c r="H100" s="193"/>
      <c r="I100" s="220" t="str">
        <f t="shared" si="7"/>
        <v xml:space="preserve">  </v>
      </c>
      <c r="J100" s="282"/>
      <c r="K100" s="231" t="str">
        <f>+IFERROR(VLOOKUP($J100,'10 FORMULAS'!$B$53:$C$53,2,0),"")</f>
        <v/>
      </c>
      <c r="L100" s="231" t="str">
        <f t="shared" si="8"/>
        <v/>
      </c>
      <c r="M100" s="278"/>
      <c r="N100" s="231" t="str">
        <f>+IFERROR(VLOOKUP($M100,'10 FORMULAS'!$B$54:$C$55,2,0),"")</f>
        <v/>
      </c>
      <c r="O100" s="279"/>
      <c r="P100" s="279"/>
      <c r="Q100" s="279"/>
      <c r="R100" s="279"/>
      <c r="S100" s="231" t="str">
        <f t="shared" si="9"/>
        <v/>
      </c>
      <c r="T100" s="231" t="str">
        <f t="shared" si="10"/>
        <v/>
      </c>
      <c r="U100" s="231" t="str">
        <f t="shared" si="11"/>
        <v/>
      </c>
      <c r="V100" s="528"/>
      <c r="W100" s="38"/>
      <c r="X100" s="227"/>
      <c r="Y100" s="228"/>
      <c r="Z100" s="228"/>
    </row>
    <row r="101" spans="1:26" ht="29.45" customHeight="1" x14ac:dyDescent="0.25">
      <c r="A101" s="533"/>
      <c r="B101" s="536"/>
      <c r="C101" s="518"/>
      <c r="D101" s="521"/>
      <c r="E101" s="277">
        <v>4</v>
      </c>
      <c r="F101" s="257"/>
      <c r="G101" s="193"/>
      <c r="H101" s="193"/>
      <c r="I101" s="220" t="str">
        <f t="shared" si="7"/>
        <v xml:space="preserve">  </v>
      </c>
      <c r="J101" s="282"/>
      <c r="K101" s="231" t="str">
        <f>+IFERROR(VLOOKUP($J101,'10 FORMULAS'!$B$53:$C$53,2,0),"")</f>
        <v/>
      </c>
      <c r="L101" s="231" t="str">
        <f t="shared" si="8"/>
        <v/>
      </c>
      <c r="M101" s="278"/>
      <c r="N101" s="231" t="str">
        <f>+IFERROR(VLOOKUP($M101,'10 FORMULAS'!$B$54:$C$55,2,0),"")</f>
        <v/>
      </c>
      <c r="O101" s="279"/>
      <c r="P101" s="279"/>
      <c r="Q101" s="279"/>
      <c r="R101" s="279"/>
      <c r="S101" s="231" t="str">
        <f t="shared" si="9"/>
        <v/>
      </c>
      <c r="T101" s="231" t="str">
        <f t="shared" si="10"/>
        <v/>
      </c>
      <c r="U101" s="231" t="str">
        <f t="shared" si="11"/>
        <v/>
      </c>
      <c r="V101" s="528"/>
      <c r="W101" s="38"/>
      <c r="X101" s="227"/>
      <c r="Y101" s="228"/>
      <c r="Z101" s="228"/>
    </row>
    <row r="102" spans="1:26" ht="29.45" customHeight="1" x14ac:dyDescent="0.25">
      <c r="A102" s="533"/>
      <c r="B102" s="536"/>
      <c r="C102" s="518"/>
      <c r="D102" s="521"/>
      <c r="E102" s="277">
        <v>5</v>
      </c>
      <c r="F102" s="257"/>
      <c r="G102" s="193"/>
      <c r="H102" s="193"/>
      <c r="I102" s="220" t="str">
        <f t="shared" si="7"/>
        <v xml:space="preserve">  </v>
      </c>
      <c r="J102" s="282"/>
      <c r="K102" s="231" t="str">
        <f>+IFERROR(VLOOKUP($J102,'10 FORMULAS'!$B$53:$C$53,2,0),"")</f>
        <v/>
      </c>
      <c r="L102" s="231" t="str">
        <f t="shared" si="8"/>
        <v/>
      </c>
      <c r="M102" s="278"/>
      <c r="N102" s="231" t="str">
        <f>+IFERROR(VLOOKUP($M102,'10 FORMULAS'!$B$54:$C$55,2,0),"")</f>
        <v/>
      </c>
      <c r="O102" s="279"/>
      <c r="P102" s="279"/>
      <c r="Q102" s="279"/>
      <c r="R102" s="279"/>
      <c r="S102" s="231" t="str">
        <f t="shared" si="9"/>
        <v/>
      </c>
      <c r="T102" s="231" t="str">
        <f t="shared" si="10"/>
        <v/>
      </c>
      <c r="U102" s="231" t="str">
        <f t="shared" si="11"/>
        <v/>
      </c>
      <c r="V102" s="528"/>
      <c r="W102" s="38"/>
      <c r="X102" s="227"/>
      <c r="Y102" s="228"/>
      <c r="Z102" s="228"/>
    </row>
    <row r="103" spans="1:26" ht="29.45" customHeight="1" thickBot="1" x14ac:dyDescent="0.3">
      <c r="A103" s="534"/>
      <c r="B103" s="537"/>
      <c r="C103" s="519"/>
      <c r="D103" s="522"/>
      <c r="E103" s="280">
        <v>6</v>
      </c>
      <c r="F103" s="260"/>
      <c r="G103" s="194"/>
      <c r="H103" s="194"/>
      <c r="I103" s="220" t="str">
        <f t="shared" si="7"/>
        <v xml:space="preserve">  </v>
      </c>
      <c r="J103" s="282"/>
      <c r="K103" s="231" t="str">
        <f>+IFERROR(VLOOKUP($J103,'10 FORMULAS'!$B$53:$C$53,2,0),"")</f>
        <v/>
      </c>
      <c r="L103" s="231" t="str">
        <f t="shared" si="8"/>
        <v/>
      </c>
      <c r="M103" s="278"/>
      <c r="N103" s="231" t="str">
        <f>+IFERROR(VLOOKUP($M103,'10 FORMULAS'!$B$54:$C$55,2,0),"")</f>
        <v/>
      </c>
      <c r="O103" s="279"/>
      <c r="P103" s="279"/>
      <c r="Q103" s="279"/>
      <c r="R103" s="279"/>
      <c r="S103" s="231" t="str">
        <f t="shared" si="9"/>
        <v/>
      </c>
      <c r="T103" s="231" t="str">
        <f t="shared" si="10"/>
        <v/>
      </c>
      <c r="U103" s="231" t="str">
        <f t="shared" si="11"/>
        <v/>
      </c>
      <c r="V103" s="529"/>
      <c r="W103" s="38"/>
    </row>
    <row r="104" spans="1:26" ht="29.45" customHeight="1" x14ac:dyDescent="0.25">
      <c r="A104" s="532" t="str">
        <f>'2 CONTEXTO E IDENTIFICACIÓN'!A25</f>
        <v>R17</v>
      </c>
      <c r="B104" s="535" t="str">
        <f>+'2 CONTEXTO E IDENTIFICACIÓN'!J25</f>
        <v xml:space="preserve"> por a causa de </v>
      </c>
      <c r="C104" s="517" t="str">
        <f>+'3 PROBABIL E IMPACTO INHERENTE'!E25</f>
        <v/>
      </c>
      <c r="D104" s="520" t="str">
        <f>+'3 PROBABIL E IMPACTO INHERENTE'!M25</f>
        <v/>
      </c>
      <c r="E104" s="281">
        <v>1</v>
      </c>
      <c r="F104" s="258"/>
      <c r="G104" s="52"/>
      <c r="H104" s="52"/>
      <c r="I104" s="220" t="str">
        <f t="shared" si="7"/>
        <v xml:space="preserve">  </v>
      </c>
      <c r="J104" s="282"/>
      <c r="K104" s="231" t="str">
        <f>+IFERROR(VLOOKUP($J104,'10 FORMULAS'!$B$53:$C$53,2,0),"")</f>
        <v/>
      </c>
      <c r="L104" s="231" t="str">
        <f t="shared" si="8"/>
        <v/>
      </c>
      <c r="M104" s="278"/>
      <c r="N104" s="231" t="str">
        <f>+IFERROR(VLOOKUP($M104,'10 FORMULAS'!$B$54:$C$55,2,0),"")</f>
        <v/>
      </c>
      <c r="O104" s="279"/>
      <c r="P104" s="279"/>
      <c r="Q104" s="279"/>
      <c r="R104" s="279"/>
      <c r="S104" s="231" t="str">
        <f t="shared" si="9"/>
        <v/>
      </c>
      <c r="T104" s="231" t="str">
        <f t="shared" si="10"/>
        <v/>
      </c>
      <c r="U104" s="231" t="str">
        <f t="shared" si="11"/>
        <v/>
      </c>
      <c r="V104" s="527"/>
      <c r="W104" s="38"/>
      <c r="X104" s="227"/>
      <c r="Y104" s="228"/>
      <c r="Z104" s="228"/>
    </row>
    <row r="105" spans="1:26" ht="29.45" customHeight="1" x14ac:dyDescent="0.25">
      <c r="A105" s="538"/>
      <c r="B105" s="539"/>
      <c r="C105" s="526"/>
      <c r="D105" s="524"/>
      <c r="E105" s="277">
        <v>2</v>
      </c>
      <c r="F105" s="256"/>
      <c r="G105" s="253"/>
      <c r="H105" s="253"/>
      <c r="I105" s="220" t="str">
        <f t="shared" si="7"/>
        <v xml:space="preserve">  </v>
      </c>
      <c r="J105" s="282"/>
      <c r="K105" s="231" t="str">
        <f>+IFERROR(VLOOKUP($J105,'10 FORMULAS'!$B$53:$C$53,2,0),"")</f>
        <v/>
      </c>
      <c r="L105" s="231" t="str">
        <f t="shared" si="8"/>
        <v/>
      </c>
      <c r="M105" s="278"/>
      <c r="N105" s="231" t="str">
        <f>+IFERROR(VLOOKUP($M105,'10 FORMULAS'!$B$54:$C$55,2,0),"")</f>
        <v/>
      </c>
      <c r="O105" s="279"/>
      <c r="P105" s="279"/>
      <c r="Q105" s="279"/>
      <c r="R105" s="279"/>
      <c r="S105" s="231" t="str">
        <f t="shared" si="9"/>
        <v/>
      </c>
      <c r="T105" s="231" t="str">
        <f t="shared" si="10"/>
        <v/>
      </c>
      <c r="U105" s="231" t="str">
        <f t="shared" si="11"/>
        <v/>
      </c>
      <c r="V105" s="563"/>
      <c r="W105" s="38"/>
      <c r="X105" s="227"/>
      <c r="Y105" s="228"/>
      <c r="Z105" s="228"/>
    </row>
    <row r="106" spans="1:26" ht="29.45" customHeight="1" x14ac:dyDescent="0.25">
      <c r="A106" s="538"/>
      <c r="B106" s="539"/>
      <c r="C106" s="526"/>
      <c r="D106" s="524"/>
      <c r="E106" s="277">
        <v>3</v>
      </c>
      <c r="F106" s="256"/>
      <c r="G106" s="253"/>
      <c r="H106" s="253"/>
      <c r="I106" s="220" t="str">
        <f t="shared" si="7"/>
        <v xml:space="preserve">  </v>
      </c>
      <c r="J106" s="282"/>
      <c r="K106" s="231" t="str">
        <f>+IFERROR(VLOOKUP($J106,'10 FORMULAS'!$B$53:$C$53,2,0),"")</f>
        <v/>
      </c>
      <c r="L106" s="231" t="str">
        <f t="shared" si="8"/>
        <v/>
      </c>
      <c r="M106" s="278"/>
      <c r="N106" s="231" t="str">
        <f>+IFERROR(VLOOKUP($M106,'10 FORMULAS'!$B$54:$C$55,2,0),"")</f>
        <v/>
      </c>
      <c r="O106" s="279"/>
      <c r="P106" s="279"/>
      <c r="Q106" s="279"/>
      <c r="R106" s="279"/>
      <c r="S106" s="231" t="str">
        <f t="shared" si="9"/>
        <v/>
      </c>
      <c r="T106" s="231" t="str">
        <f t="shared" si="10"/>
        <v/>
      </c>
      <c r="U106" s="231" t="str">
        <f t="shared" si="11"/>
        <v/>
      </c>
      <c r="V106" s="563"/>
      <c r="W106" s="38"/>
      <c r="X106" s="227"/>
      <c r="Y106" s="228"/>
      <c r="Z106" s="228"/>
    </row>
    <row r="107" spans="1:26" ht="29.45" customHeight="1" x14ac:dyDescent="0.25">
      <c r="A107" s="533"/>
      <c r="B107" s="536"/>
      <c r="C107" s="518"/>
      <c r="D107" s="521"/>
      <c r="E107" s="277">
        <v>4</v>
      </c>
      <c r="F107" s="257"/>
      <c r="G107" s="193"/>
      <c r="H107" s="193"/>
      <c r="I107" s="220" t="str">
        <f t="shared" si="7"/>
        <v xml:space="preserve">  </v>
      </c>
      <c r="J107" s="282"/>
      <c r="K107" s="231" t="str">
        <f>+IFERROR(VLOOKUP($J107,'10 FORMULAS'!$B$53:$C$53,2,0),"")</f>
        <v/>
      </c>
      <c r="L107" s="231" t="str">
        <f t="shared" si="8"/>
        <v/>
      </c>
      <c r="M107" s="278"/>
      <c r="N107" s="231" t="str">
        <f>+IFERROR(VLOOKUP($M107,'10 FORMULAS'!$B$54:$C$55,2,0),"")</f>
        <v/>
      </c>
      <c r="O107" s="279"/>
      <c r="P107" s="279"/>
      <c r="Q107" s="279"/>
      <c r="R107" s="279"/>
      <c r="S107" s="231" t="str">
        <f t="shared" si="9"/>
        <v/>
      </c>
      <c r="T107" s="231" t="str">
        <f t="shared" si="10"/>
        <v/>
      </c>
      <c r="U107" s="231" t="str">
        <f t="shared" si="11"/>
        <v/>
      </c>
      <c r="V107" s="528"/>
      <c r="W107" s="38"/>
      <c r="X107" s="227"/>
      <c r="Y107" s="228"/>
      <c r="Z107" s="228"/>
    </row>
    <row r="108" spans="1:26" ht="29.45" customHeight="1" x14ac:dyDescent="0.25">
      <c r="A108" s="533"/>
      <c r="B108" s="536"/>
      <c r="C108" s="518"/>
      <c r="D108" s="521"/>
      <c r="E108" s="277">
        <v>5</v>
      </c>
      <c r="F108" s="257"/>
      <c r="G108" s="193"/>
      <c r="H108" s="193"/>
      <c r="I108" s="220" t="str">
        <f t="shared" si="7"/>
        <v xml:space="preserve">  </v>
      </c>
      <c r="J108" s="282"/>
      <c r="K108" s="231" t="str">
        <f>+IFERROR(VLOOKUP($J108,'10 FORMULAS'!$B$53:$C$53,2,0),"")</f>
        <v/>
      </c>
      <c r="L108" s="231" t="str">
        <f t="shared" si="8"/>
        <v/>
      </c>
      <c r="M108" s="278"/>
      <c r="N108" s="231" t="str">
        <f>+IFERROR(VLOOKUP($M108,'10 FORMULAS'!$B$54:$C$55,2,0),"")</f>
        <v/>
      </c>
      <c r="O108" s="279"/>
      <c r="P108" s="279"/>
      <c r="Q108" s="279"/>
      <c r="R108" s="279"/>
      <c r="S108" s="231" t="str">
        <f t="shared" si="9"/>
        <v/>
      </c>
      <c r="T108" s="231" t="str">
        <f t="shared" si="10"/>
        <v/>
      </c>
      <c r="U108" s="231" t="str">
        <f t="shared" si="11"/>
        <v/>
      </c>
      <c r="V108" s="528"/>
      <c r="W108" s="38"/>
      <c r="X108" s="227"/>
      <c r="Y108" s="228"/>
      <c r="Z108" s="228"/>
    </row>
    <row r="109" spans="1:26" ht="29.45" customHeight="1" thickBot="1" x14ac:dyDescent="0.3">
      <c r="A109" s="534"/>
      <c r="B109" s="537"/>
      <c r="C109" s="519"/>
      <c r="D109" s="522"/>
      <c r="E109" s="280">
        <v>6</v>
      </c>
      <c r="F109" s="260"/>
      <c r="G109" s="194"/>
      <c r="H109" s="194"/>
      <c r="I109" s="220" t="str">
        <f t="shared" si="7"/>
        <v xml:space="preserve">  </v>
      </c>
      <c r="J109" s="282"/>
      <c r="K109" s="231" t="str">
        <f>+IFERROR(VLOOKUP($J109,'10 FORMULAS'!$B$53:$C$53,2,0),"")</f>
        <v/>
      </c>
      <c r="L109" s="231" t="str">
        <f t="shared" si="8"/>
        <v/>
      </c>
      <c r="M109" s="278"/>
      <c r="N109" s="231" t="str">
        <f>+IFERROR(VLOOKUP($M109,'10 FORMULAS'!$B$54:$C$55,2,0),"")</f>
        <v/>
      </c>
      <c r="O109" s="279"/>
      <c r="P109" s="279"/>
      <c r="Q109" s="279"/>
      <c r="R109" s="279"/>
      <c r="S109" s="231" t="str">
        <f t="shared" si="9"/>
        <v/>
      </c>
      <c r="T109" s="231" t="str">
        <f t="shared" si="10"/>
        <v/>
      </c>
      <c r="U109" s="231" t="str">
        <f t="shared" si="11"/>
        <v/>
      </c>
      <c r="V109" s="529"/>
      <c r="W109" s="38"/>
    </row>
    <row r="110" spans="1:26" ht="29.45" customHeight="1" x14ac:dyDescent="0.25">
      <c r="A110" s="532" t="str">
        <f>'2 CONTEXTO E IDENTIFICACIÓN'!A26</f>
        <v>R18</v>
      </c>
      <c r="B110" s="535" t="str">
        <f>+'2 CONTEXTO E IDENTIFICACIÓN'!J26</f>
        <v xml:space="preserve"> por a causa de </v>
      </c>
      <c r="C110" s="517" t="str">
        <f>+'3 PROBABIL E IMPACTO INHERENTE'!E26</f>
        <v/>
      </c>
      <c r="D110" s="520" t="str">
        <f>+'3 PROBABIL E IMPACTO INHERENTE'!M26</f>
        <v/>
      </c>
      <c r="E110" s="281">
        <v>1</v>
      </c>
      <c r="F110" s="258"/>
      <c r="G110" s="52"/>
      <c r="H110" s="52"/>
      <c r="I110" s="220" t="str">
        <f t="shared" si="7"/>
        <v xml:space="preserve">  </v>
      </c>
      <c r="J110" s="282"/>
      <c r="K110" s="231" t="str">
        <f>+IFERROR(VLOOKUP($J110,'10 FORMULAS'!$B$53:$C$53,2,0),"")</f>
        <v/>
      </c>
      <c r="L110" s="231" t="str">
        <f t="shared" si="8"/>
        <v/>
      </c>
      <c r="M110" s="278"/>
      <c r="N110" s="231" t="str">
        <f>+IFERROR(VLOOKUP($M110,'10 FORMULAS'!$B$54:$C$55,2,0),"")</f>
        <v/>
      </c>
      <c r="O110" s="279"/>
      <c r="P110" s="279"/>
      <c r="Q110" s="279"/>
      <c r="R110" s="279"/>
      <c r="S110" s="231" t="str">
        <f t="shared" si="9"/>
        <v/>
      </c>
      <c r="T110" s="231" t="str">
        <f t="shared" si="10"/>
        <v/>
      </c>
      <c r="U110" s="231" t="str">
        <f t="shared" si="11"/>
        <v/>
      </c>
      <c r="V110" s="527"/>
      <c r="W110" s="38"/>
      <c r="X110" s="227"/>
      <c r="Y110" s="228"/>
      <c r="Z110" s="228"/>
    </row>
    <row r="111" spans="1:26" ht="29.45" customHeight="1" x14ac:dyDescent="0.25">
      <c r="A111" s="538"/>
      <c r="B111" s="539"/>
      <c r="C111" s="526"/>
      <c r="D111" s="524"/>
      <c r="E111" s="277">
        <v>2</v>
      </c>
      <c r="F111" s="256"/>
      <c r="G111" s="253"/>
      <c r="H111" s="253"/>
      <c r="I111" s="220" t="str">
        <f t="shared" si="7"/>
        <v xml:space="preserve">  </v>
      </c>
      <c r="J111" s="282"/>
      <c r="K111" s="231" t="str">
        <f>+IFERROR(VLOOKUP($J111,'10 FORMULAS'!$B$53:$C$53,2,0),"")</f>
        <v/>
      </c>
      <c r="L111" s="231" t="str">
        <f t="shared" si="8"/>
        <v/>
      </c>
      <c r="M111" s="278"/>
      <c r="N111" s="231" t="str">
        <f>+IFERROR(VLOOKUP($M111,'10 FORMULAS'!$B$54:$C$55,2,0),"")</f>
        <v/>
      </c>
      <c r="O111" s="279"/>
      <c r="P111" s="279"/>
      <c r="Q111" s="279"/>
      <c r="R111" s="279"/>
      <c r="S111" s="231" t="str">
        <f t="shared" si="9"/>
        <v/>
      </c>
      <c r="T111" s="231" t="str">
        <f t="shared" si="10"/>
        <v/>
      </c>
      <c r="U111" s="231" t="str">
        <f t="shared" si="11"/>
        <v/>
      </c>
      <c r="V111" s="563"/>
      <c r="W111" s="38"/>
      <c r="X111" s="227"/>
      <c r="Y111" s="228"/>
      <c r="Z111" s="228"/>
    </row>
    <row r="112" spans="1:26" ht="29.45" customHeight="1" x14ac:dyDescent="0.25">
      <c r="A112" s="538"/>
      <c r="B112" s="539"/>
      <c r="C112" s="526"/>
      <c r="D112" s="524"/>
      <c r="E112" s="277">
        <v>3</v>
      </c>
      <c r="F112" s="256"/>
      <c r="G112" s="253"/>
      <c r="H112" s="253"/>
      <c r="I112" s="220" t="str">
        <f t="shared" si="7"/>
        <v xml:space="preserve">  </v>
      </c>
      <c r="J112" s="282"/>
      <c r="K112" s="231" t="str">
        <f>+IFERROR(VLOOKUP($J112,'10 FORMULAS'!$B$53:$C$53,2,0),"")</f>
        <v/>
      </c>
      <c r="L112" s="231" t="str">
        <f t="shared" si="8"/>
        <v/>
      </c>
      <c r="M112" s="278"/>
      <c r="N112" s="231" t="str">
        <f>+IFERROR(VLOOKUP($M112,'10 FORMULAS'!$B$54:$C$55,2,0),"")</f>
        <v/>
      </c>
      <c r="O112" s="279"/>
      <c r="P112" s="279"/>
      <c r="Q112" s="279"/>
      <c r="R112" s="279"/>
      <c r="S112" s="231" t="str">
        <f t="shared" si="9"/>
        <v/>
      </c>
      <c r="T112" s="231" t="str">
        <f t="shared" si="10"/>
        <v/>
      </c>
      <c r="U112" s="231" t="str">
        <f t="shared" si="11"/>
        <v/>
      </c>
      <c r="V112" s="563"/>
      <c r="W112" s="38"/>
      <c r="X112" s="227"/>
      <c r="Y112" s="228"/>
      <c r="Z112" s="228"/>
    </row>
    <row r="113" spans="1:26" ht="29.45" customHeight="1" x14ac:dyDescent="0.25">
      <c r="A113" s="533"/>
      <c r="B113" s="536"/>
      <c r="C113" s="518"/>
      <c r="D113" s="521"/>
      <c r="E113" s="277">
        <v>4</v>
      </c>
      <c r="F113" s="257"/>
      <c r="G113" s="193"/>
      <c r="H113" s="193"/>
      <c r="I113" s="220" t="str">
        <f t="shared" si="7"/>
        <v xml:space="preserve">  </v>
      </c>
      <c r="J113" s="282"/>
      <c r="K113" s="231" t="str">
        <f>+IFERROR(VLOOKUP($J113,'10 FORMULAS'!$B$53:$C$53,2,0),"")</f>
        <v/>
      </c>
      <c r="L113" s="231" t="str">
        <f t="shared" si="8"/>
        <v/>
      </c>
      <c r="M113" s="278"/>
      <c r="N113" s="231" t="str">
        <f>+IFERROR(VLOOKUP($M113,'10 FORMULAS'!$B$54:$C$55,2,0),"")</f>
        <v/>
      </c>
      <c r="O113" s="279"/>
      <c r="P113" s="279"/>
      <c r="Q113" s="279"/>
      <c r="R113" s="279"/>
      <c r="S113" s="231" t="str">
        <f t="shared" si="9"/>
        <v/>
      </c>
      <c r="T113" s="231" t="str">
        <f t="shared" si="10"/>
        <v/>
      </c>
      <c r="U113" s="231" t="str">
        <f t="shared" si="11"/>
        <v/>
      </c>
      <c r="V113" s="528"/>
      <c r="W113" s="38"/>
      <c r="X113" s="227"/>
      <c r="Y113" s="228"/>
      <c r="Z113" s="228"/>
    </row>
    <row r="114" spans="1:26" ht="29.45" customHeight="1" x14ac:dyDescent="0.25">
      <c r="A114" s="533"/>
      <c r="B114" s="536"/>
      <c r="C114" s="518"/>
      <c r="D114" s="521"/>
      <c r="E114" s="277">
        <v>5</v>
      </c>
      <c r="F114" s="257"/>
      <c r="G114" s="193"/>
      <c r="H114" s="193"/>
      <c r="I114" s="220" t="str">
        <f t="shared" si="7"/>
        <v xml:space="preserve">  </v>
      </c>
      <c r="J114" s="282"/>
      <c r="K114" s="231" t="str">
        <f>+IFERROR(VLOOKUP($J114,'10 FORMULAS'!$B$53:$C$53,2,0),"")</f>
        <v/>
      </c>
      <c r="L114" s="231" t="str">
        <f t="shared" si="8"/>
        <v/>
      </c>
      <c r="M114" s="278"/>
      <c r="N114" s="231" t="str">
        <f>+IFERROR(VLOOKUP($M114,'10 FORMULAS'!$B$54:$C$55,2,0),"")</f>
        <v/>
      </c>
      <c r="O114" s="279"/>
      <c r="P114" s="279"/>
      <c r="Q114" s="279"/>
      <c r="R114" s="279"/>
      <c r="S114" s="231" t="str">
        <f t="shared" si="9"/>
        <v/>
      </c>
      <c r="T114" s="231" t="str">
        <f t="shared" si="10"/>
        <v/>
      </c>
      <c r="U114" s="231" t="str">
        <f t="shared" si="11"/>
        <v/>
      </c>
      <c r="V114" s="528"/>
      <c r="W114" s="38"/>
      <c r="X114" s="227"/>
      <c r="Y114" s="228"/>
      <c r="Z114" s="228"/>
    </row>
    <row r="115" spans="1:26" ht="29.45" customHeight="1" thickBot="1" x14ac:dyDescent="0.3">
      <c r="A115" s="534"/>
      <c r="B115" s="537"/>
      <c r="C115" s="519"/>
      <c r="D115" s="522"/>
      <c r="E115" s="280">
        <v>6</v>
      </c>
      <c r="F115" s="260"/>
      <c r="G115" s="194"/>
      <c r="H115" s="194"/>
      <c r="I115" s="220" t="str">
        <f t="shared" si="7"/>
        <v xml:space="preserve">  </v>
      </c>
      <c r="J115" s="282"/>
      <c r="K115" s="231" t="str">
        <f>+IFERROR(VLOOKUP($J115,'10 FORMULAS'!$B$53:$C$53,2,0),"")</f>
        <v/>
      </c>
      <c r="L115" s="231" t="str">
        <f t="shared" si="8"/>
        <v/>
      </c>
      <c r="M115" s="278"/>
      <c r="N115" s="231" t="str">
        <f>+IFERROR(VLOOKUP($M115,'10 FORMULAS'!$B$54:$C$55,2,0),"")</f>
        <v/>
      </c>
      <c r="O115" s="279"/>
      <c r="P115" s="279"/>
      <c r="Q115" s="279"/>
      <c r="R115" s="279"/>
      <c r="S115" s="231" t="str">
        <f t="shared" si="9"/>
        <v/>
      </c>
      <c r="T115" s="231" t="str">
        <f t="shared" si="10"/>
        <v/>
      </c>
      <c r="U115" s="231" t="str">
        <f t="shared" si="11"/>
        <v/>
      </c>
      <c r="V115" s="529"/>
      <c r="W115" s="38"/>
    </row>
    <row r="116" spans="1:26" ht="29.45" customHeight="1" x14ac:dyDescent="0.25">
      <c r="A116" s="532" t="str">
        <f>'2 CONTEXTO E IDENTIFICACIÓN'!A27</f>
        <v>R19</v>
      </c>
      <c r="B116" s="535" t="str">
        <f>+'2 CONTEXTO E IDENTIFICACIÓN'!J27</f>
        <v xml:space="preserve"> por a causa de </v>
      </c>
      <c r="C116" s="517" t="str">
        <f>+'3 PROBABIL E IMPACTO INHERENTE'!E27</f>
        <v/>
      </c>
      <c r="D116" s="520" t="str">
        <f>+'3 PROBABIL E IMPACTO INHERENTE'!M27</f>
        <v/>
      </c>
      <c r="E116" s="281">
        <v>1</v>
      </c>
      <c r="F116" s="258"/>
      <c r="G116" s="52"/>
      <c r="H116" s="52"/>
      <c r="I116" s="220" t="str">
        <f t="shared" si="7"/>
        <v xml:space="preserve">  </v>
      </c>
      <c r="J116" s="282"/>
      <c r="K116" s="231" t="str">
        <f>+IFERROR(VLOOKUP($J116,'10 FORMULAS'!$B$53:$C$53,2,0),"")</f>
        <v/>
      </c>
      <c r="L116" s="231" t="str">
        <f t="shared" si="8"/>
        <v/>
      </c>
      <c r="M116" s="278"/>
      <c r="N116" s="231" t="str">
        <f>+IFERROR(VLOOKUP($M116,'10 FORMULAS'!$B$54:$C$55,2,0),"")</f>
        <v/>
      </c>
      <c r="O116" s="279"/>
      <c r="P116" s="279"/>
      <c r="Q116" s="279"/>
      <c r="R116" s="279"/>
      <c r="S116" s="231" t="str">
        <f t="shared" si="9"/>
        <v/>
      </c>
      <c r="T116" s="231" t="str">
        <f t="shared" ref="T116:T127" si="12">+IFERROR(D116*S116,"")</f>
        <v/>
      </c>
      <c r="U116" s="231" t="str">
        <f t="shared" ref="U116:U127" si="13">+IFERROR(D116-T116,"")</f>
        <v/>
      </c>
      <c r="V116" s="527"/>
      <c r="W116" s="38"/>
      <c r="X116" s="227"/>
      <c r="Y116" s="228"/>
      <c r="Z116" s="228"/>
    </row>
    <row r="117" spans="1:26" ht="29.45" customHeight="1" x14ac:dyDescent="0.25">
      <c r="A117" s="538"/>
      <c r="B117" s="539"/>
      <c r="C117" s="526"/>
      <c r="D117" s="524"/>
      <c r="E117" s="277">
        <v>2</v>
      </c>
      <c r="F117" s="256"/>
      <c r="G117" s="253"/>
      <c r="H117" s="253"/>
      <c r="I117" s="220" t="str">
        <f t="shared" si="7"/>
        <v xml:space="preserve">  </v>
      </c>
      <c r="J117" s="282"/>
      <c r="K117" s="231" t="str">
        <f>+IFERROR(VLOOKUP($J117,'10 FORMULAS'!$B$53:$C$53,2,0),"")</f>
        <v/>
      </c>
      <c r="L117" s="231" t="str">
        <f t="shared" si="8"/>
        <v/>
      </c>
      <c r="M117" s="278"/>
      <c r="N117" s="231" t="str">
        <f>+IFERROR(VLOOKUP($M117,'10 FORMULAS'!$B$54:$C$55,2,0),"")</f>
        <v/>
      </c>
      <c r="O117" s="279"/>
      <c r="P117" s="279"/>
      <c r="Q117" s="279"/>
      <c r="R117" s="279"/>
      <c r="S117" s="231" t="str">
        <f t="shared" si="9"/>
        <v/>
      </c>
      <c r="T117" s="231" t="str">
        <f t="shared" si="12"/>
        <v/>
      </c>
      <c r="U117" s="231" t="str">
        <f t="shared" si="13"/>
        <v/>
      </c>
      <c r="V117" s="563"/>
      <c r="W117" s="38"/>
      <c r="X117" s="227"/>
      <c r="Y117" s="228"/>
      <c r="Z117" s="228"/>
    </row>
    <row r="118" spans="1:26" ht="29.45" customHeight="1" x14ac:dyDescent="0.25">
      <c r="A118" s="538"/>
      <c r="B118" s="539"/>
      <c r="C118" s="526"/>
      <c r="D118" s="524"/>
      <c r="E118" s="277">
        <v>3</v>
      </c>
      <c r="F118" s="256"/>
      <c r="G118" s="253"/>
      <c r="H118" s="253"/>
      <c r="I118" s="220" t="str">
        <f t="shared" si="7"/>
        <v xml:space="preserve">  </v>
      </c>
      <c r="J118" s="282"/>
      <c r="K118" s="231" t="str">
        <f>+IFERROR(VLOOKUP($J118,'10 FORMULAS'!$B$53:$C$53,2,0),"")</f>
        <v/>
      </c>
      <c r="L118" s="231" t="str">
        <f t="shared" si="8"/>
        <v/>
      </c>
      <c r="M118" s="278"/>
      <c r="N118" s="231" t="str">
        <f>+IFERROR(VLOOKUP($M118,'10 FORMULAS'!$B$54:$C$55,2,0),"")</f>
        <v/>
      </c>
      <c r="O118" s="279"/>
      <c r="P118" s="279"/>
      <c r="Q118" s="279"/>
      <c r="R118" s="279"/>
      <c r="S118" s="231" t="str">
        <f t="shared" si="9"/>
        <v/>
      </c>
      <c r="T118" s="231" t="str">
        <f t="shared" si="12"/>
        <v/>
      </c>
      <c r="U118" s="231" t="str">
        <f t="shared" si="13"/>
        <v/>
      </c>
      <c r="V118" s="563"/>
      <c r="W118" s="38"/>
      <c r="X118" s="227"/>
      <c r="Y118" s="228"/>
      <c r="Z118" s="228"/>
    </row>
    <row r="119" spans="1:26" ht="29.45" customHeight="1" x14ac:dyDescent="0.25">
      <c r="A119" s="533"/>
      <c r="B119" s="536"/>
      <c r="C119" s="518"/>
      <c r="D119" s="521"/>
      <c r="E119" s="277">
        <v>4</v>
      </c>
      <c r="F119" s="257"/>
      <c r="G119" s="193"/>
      <c r="H119" s="193"/>
      <c r="I119" s="220" t="str">
        <f t="shared" si="7"/>
        <v xml:space="preserve">  </v>
      </c>
      <c r="J119" s="282"/>
      <c r="K119" s="231" t="str">
        <f>+IFERROR(VLOOKUP($J119,'10 FORMULAS'!$B$53:$C$53,2,0),"")</f>
        <v/>
      </c>
      <c r="L119" s="231" t="str">
        <f t="shared" si="8"/>
        <v/>
      </c>
      <c r="M119" s="278"/>
      <c r="N119" s="231" t="str">
        <f>+IFERROR(VLOOKUP($M119,'10 FORMULAS'!$B$54:$C$55,2,0),"")</f>
        <v/>
      </c>
      <c r="O119" s="279"/>
      <c r="P119" s="279"/>
      <c r="Q119" s="279"/>
      <c r="R119" s="279"/>
      <c r="S119" s="231" t="str">
        <f t="shared" si="9"/>
        <v/>
      </c>
      <c r="T119" s="231" t="str">
        <f t="shared" si="12"/>
        <v/>
      </c>
      <c r="U119" s="231" t="str">
        <f t="shared" si="13"/>
        <v/>
      </c>
      <c r="V119" s="528"/>
      <c r="W119" s="38"/>
      <c r="X119" s="227"/>
      <c r="Y119" s="228"/>
      <c r="Z119" s="228"/>
    </row>
    <row r="120" spans="1:26" ht="29.45" customHeight="1" x14ac:dyDescent="0.25">
      <c r="A120" s="533"/>
      <c r="B120" s="536"/>
      <c r="C120" s="518"/>
      <c r="D120" s="521"/>
      <c r="E120" s="277">
        <v>5</v>
      </c>
      <c r="F120" s="257"/>
      <c r="G120" s="193"/>
      <c r="H120" s="193"/>
      <c r="I120" s="220" t="str">
        <f t="shared" si="7"/>
        <v xml:space="preserve">  </v>
      </c>
      <c r="J120" s="282"/>
      <c r="K120" s="231" t="str">
        <f>+IFERROR(VLOOKUP($J120,'10 FORMULAS'!$B$53:$C$53,2,0),"")</f>
        <v/>
      </c>
      <c r="L120" s="231" t="str">
        <f t="shared" si="8"/>
        <v/>
      </c>
      <c r="M120" s="278"/>
      <c r="N120" s="231" t="str">
        <f>+IFERROR(VLOOKUP($M120,'10 FORMULAS'!$B$54:$C$55,2,0),"")</f>
        <v/>
      </c>
      <c r="O120" s="279"/>
      <c r="P120" s="279"/>
      <c r="Q120" s="279"/>
      <c r="R120" s="279"/>
      <c r="S120" s="231" t="str">
        <f t="shared" si="9"/>
        <v/>
      </c>
      <c r="T120" s="231" t="str">
        <f t="shared" si="12"/>
        <v/>
      </c>
      <c r="U120" s="231" t="str">
        <f t="shared" si="13"/>
        <v/>
      </c>
      <c r="V120" s="528"/>
      <c r="W120" s="38"/>
      <c r="X120" s="227"/>
      <c r="Y120" s="228"/>
      <c r="Z120" s="228"/>
    </row>
    <row r="121" spans="1:26" ht="29.45" customHeight="1" thickBot="1" x14ac:dyDescent="0.3">
      <c r="A121" s="534"/>
      <c r="B121" s="537"/>
      <c r="C121" s="519"/>
      <c r="D121" s="522"/>
      <c r="E121" s="280">
        <v>6</v>
      </c>
      <c r="F121" s="260"/>
      <c r="G121" s="194"/>
      <c r="H121" s="194"/>
      <c r="I121" s="220" t="str">
        <f t="shared" si="7"/>
        <v xml:space="preserve">  </v>
      </c>
      <c r="J121" s="282"/>
      <c r="K121" s="231" t="str">
        <f>+IFERROR(VLOOKUP($J121,'10 FORMULAS'!$B$53:$C$53,2,0),"")</f>
        <v/>
      </c>
      <c r="L121" s="231" t="str">
        <f t="shared" si="8"/>
        <v/>
      </c>
      <c r="M121" s="278"/>
      <c r="N121" s="231" t="str">
        <f>+IFERROR(VLOOKUP($M121,'10 FORMULAS'!$B$54:$C$55,2,0),"")</f>
        <v/>
      </c>
      <c r="O121" s="279"/>
      <c r="P121" s="279"/>
      <c r="Q121" s="279"/>
      <c r="R121" s="279"/>
      <c r="S121" s="231" t="str">
        <f t="shared" si="9"/>
        <v/>
      </c>
      <c r="T121" s="231" t="str">
        <f t="shared" si="12"/>
        <v/>
      </c>
      <c r="U121" s="231" t="str">
        <f t="shared" si="13"/>
        <v/>
      </c>
      <c r="V121" s="529"/>
      <c r="W121" s="38"/>
    </row>
    <row r="122" spans="1:26" ht="29.45" customHeight="1" x14ac:dyDescent="0.25">
      <c r="A122" s="532" t="str">
        <f>'2 CONTEXTO E IDENTIFICACIÓN'!A28</f>
        <v>R20</v>
      </c>
      <c r="B122" s="535" t="str">
        <f>+'2 CONTEXTO E IDENTIFICACIÓN'!J28</f>
        <v xml:space="preserve"> por a causa de </v>
      </c>
      <c r="C122" s="517" t="str">
        <f>+'3 PROBABIL E IMPACTO INHERENTE'!E28</f>
        <v/>
      </c>
      <c r="D122" s="520" t="str">
        <f>+'3 PROBABIL E IMPACTO INHERENTE'!M28</f>
        <v/>
      </c>
      <c r="E122" s="281">
        <v>1</v>
      </c>
      <c r="F122" s="258"/>
      <c r="G122" s="52"/>
      <c r="H122" s="52"/>
      <c r="I122" s="220" t="str">
        <f t="shared" si="7"/>
        <v xml:space="preserve">  </v>
      </c>
      <c r="J122" s="282"/>
      <c r="K122" s="231" t="str">
        <f>+IFERROR(VLOOKUP($J122,'10 FORMULAS'!$B$53:$C$53,2,0),"")</f>
        <v/>
      </c>
      <c r="L122" s="231" t="str">
        <f t="shared" si="8"/>
        <v/>
      </c>
      <c r="M122" s="278"/>
      <c r="N122" s="231" t="str">
        <f>+IFERROR(VLOOKUP($M122,'10 FORMULAS'!$B$54:$C$55,2,0),"")</f>
        <v/>
      </c>
      <c r="O122" s="279"/>
      <c r="P122" s="279"/>
      <c r="Q122" s="279"/>
      <c r="R122" s="279"/>
      <c r="S122" s="231" t="str">
        <f t="shared" si="9"/>
        <v/>
      </c>
      <c r="T122" s="231" t="str">
        <f t="shared" si="12"/>
        <v/>
      </c>
      <c r="U122" s="231" t="str">
        <f t="shared" si="13"/>
        <v/>
      </c>
      <c r="V122" s="527"/>
      <c r="W122" s="38"/>
      <c r="X122" s="227"/>
      <c r="Y122" s="228"/>
      <c r="Z122" s="228"/>
    </row>
    <row r="123" spans="1:26" ht="29.45" customHeight="1" x14ac:dyDescent="0.25">
      <c r="A123" s="538"/>
      <c r="B123" s="539"/>
      <c r="C123" s="526"/>
      <c r="D123" s="524"/>
      <c r="E123" s="277">
        <v>2</v>
      </c>
      <c r="F123" s="256"/>
      <c r="G123" s="253"/>
      <c r="H123" s="253"/>
      <c r="I123" s="220" t="str">
        <f t="shared" si="7"/>
        <v xml:space="preserve">  </v>
      </c>
      <c r="J123" s="282"/>
      <c r="K123" s="231" t="str">
        <f>+IFERROR(VLOOKUP($J123,'10 FORMULAS'!$B$53:$C$53,2,0),"")</f>
        <v/>
      </c>
      <c r="L123" s="231" t="str">
        <f t="shared" si="8"/>
        <v/>
      </c>
      <c r="M123" s="278"/>
      <c r="N123" s="231" t="str">
        <f>+IFERROR(VLOOKUP($M123,'10 FORMULAS'!$B$54:$C$55,2,0),"")</f>
        <v/>
      </c>
      <c r="O123" s="279"/>
      <c r="P123" s="279"/>
      <c r="Q123" s="279"/>
      <c r="R123" s="279"/>
      <c r="S123" s="231" t="str">
        <f t="shared" si="9"/>
        <v/>
      </c>
      <c r="T123" s="231" t="str">
        <f t="shared" si="12"/>
        <v/>
      </c>
      <c r="U123" s="231" t="str">
        <f t="shared" si="13"/>
        <v/>
      </c>
      <c r="V123" s="563"/>
      <c r="W123" s="38"/>
      <c r="X123" s="227"/>
      <c r="Y123" s="228"/>
      <c r="Z123" s="228"/>
    </row>
    <row r="124" spans="1:26" ht="29.45" customHeight="1" x14ac:dyDescent="0.25">
      <c r="A124" s="538"/>
      <c r="B124" s="539"/>
      <c r="C124" s="526"/>
      <c r="D124" s="524"/>
      <c r="E124" s="277">
        <v>3</v>
      </c>
      <c r="F124" s="256"/>
      <c r="G124" s="253"/>
      <c r="H124" s="253"/>
      <c r="I124" s="220" t="str">
        <f t="shared" si="7"/>
        <v xml:space="preserve">  </v>
      </c>
      <c r="J124" s="282"/>
      <c r="K124" s="231" t="str">
        <f>+IFERROR(VLOOKUP($J124,'10 FORMULAS'!$B$53:$C$53,2,0),"")</f>
        <v/>
      </c>
      <c r="L124" s="231" t="str">
        <f t="shared" si="8"/>
        <v/>
      </c>
      <c r="M124" s="278"/>
      <c r="N124" s="231" t="str">
        <f>+IFERROR(VLOOKUP($M124,'10 FORMULAS'!$B$54:$C$55,2,0),"")</f>
        <v/>
      </c>
      <c r="O124" s="279"/>
      <c r="P124" s="279"/>
      <c r="Q124" s="279"/>
      <c r="R124" s="279"/>
      <c r="S124" s="231" t="str">
        <f t="shared" si="9"/>
        <v/>
      </c>
      <c r="T124" s="231" t="str">
        <f t="shared" si="12"/>
        <v/>
      </c>
      <c r="U124" s="231" t="str">
        <f t="shared" si="13"/>
        <v/>
      </c>
      <c r="V124" s="563"/>
      <c r="W124" s="38"/>
      <c r="X124" s="227"/>
      <c r="Y124" s="228"/>
      <c r="Z124" s="228"/>
    </row>
    <row r="125" spans="1:26" ht="29.45" customHeight="1" x14ac:dyDescent="0.25">
      <c r="A125" s="533"/>
      <c r="B125" s="536"/>
      <c r="C125" s="518"/>
      <c r="D125" s="521"/>
      <c r="E125" s="277">
        <v>4</v>
      </c>
      <c r="F125" s="257"/>
      <c r="G125" s="193"/>
      <c r="H125" s="193"/>
      <c r="I125" s="220" t="str">
        <f t="shared" si="7"/>
        <v xml:space="preserve">  </v>
      </c>
      <c r="J125" s="282"/>
      <c r="K125" s="231" t="str">
        <f>+IFERROR(VLOOKUP($J125,'10 FORMULAS'!$B$53:$C$53,2,0),"")</f>
        <v/>
      </c>
      <c r="L125" s="231" t="str">
        <f t="shared" si="8"/>
        <v/>
      </c>
      <c r="M125" s="278"/>
      <c r="N125" s="231" t="str">
        <f>+IFERROR(VLOOKUP($M125,'10 FORMULAS'!$B$54:$C$55,2,0),"")</f>
        <v/>
      </c>
      <c r="O125" s="279"/>
      <c r="P125" s="279"/>
      <c r="Q125" s="279"/>
      <c r="R125" s="279"/>
      <c r="S125" s="231" t="str">
        <f t="shared" si="9"/>
        <v/>
      </c>
      <c r="T125" s="231" t="str">
        <f t="shared" si="12"/>
        <v/>
      </c>
      <c r="U125" s="231" t="str">
        <f t="shared" si="13"/>
        <v/>
      </c>
      <c r="V125" s="528"/>
      <c r="W125" s="38"/>
      <c r="X125" s="227"/>
      <c r="Y125" s="228"/>
      <c r="Z125" s="228"/>
    </row>
    <row r="126" spans="1:26" ht="29.45" customHeight="1" x14ac:dyDescent="0.25">
      <c r="A126" s="533"/>
      <c r="B126" s="536"/>
      <c r="C126" s="518"/>
      <c r="D126" s="521"/>
      <c r="E126" s="277">
        <v>5</v>
      </c>
      <c r="F126" s="257"/>
      <c r="G126" s="193"/>
      <c r="H126" s="193"/>
      <c r="I126" s="220" t="str">
        <f t="shared" si="7"/>
        <v xml:space="preserve">  </v>
      </c>
      <c r="J126" s="282"/>
      <c r="K126" s="231" t="str">
        <f>+IFERROR(VLOOKUP($J126,'10 FORMULAS'!$B$53:$C$53,2,0),"")</f>
        <v/>
      </c>
      <c r="L126" s="231" t="str">
        <f t="shared" si="8"/>
        <v/>
      </c>
      <c r="M126" s="278"/>
      <c r="N126" s="231" t="str">
        <f>+IFERROR(VLOOKUP($M126,'10 FORMULAS'!$B$54:$C$55,2,0),"")</f>
        <v/>
      </c>
      <c r="O126" s="279"/>
      <c r="P126" s="279"/>
      <c r="Q126" s="279"/>
      <c r="R126" s="279"/>
      <c r="S126" s="231" t="str">
        <f t="shared" si="9"/>
        <v/>
      </c>
      <c r="T126" s="231" t="str">
        <f t="shared" si="12"/>
        <v/>
      </c>
      <c r="U126" s="231" t="str">
        <f t="shared" si="13"/>
        <v/>
      </c>
      <c r="V126" s="528"/>
      <c r="W126" s="38"/>
      <c r="X126" s="227"/>
      <c r="Y126" s="228"/>
      <c r="Z126" s="228"/>
    </row>
    <row r="127" spans="1:26" ht="29.45" customHeight="1" thickBot="1" x14ac:dyDescent="0.3">
      <c r="A127" s="534"/>
      <c r="B127" s="537"/>
      <c r="C127" s="519"/>
      <c r="D127" s="522"/>
      <c r="E127" s="280">
        <v>6</v>
      </c>
      <c r="F127" s="260"/>
      <c r="G127" s="194"/>
      <c r="H127" s="194"/>
      <c r="I127" s="220" t="str">
        <f t="shared" si="7"/>
        <v xml:space="preserve">  </v>
      </c>
      <c r="J127" s="282"/>
      <c r="K127" s="231" t="str">
        <f>+IFERROR(VLOOKUP($J127,'10 FORMULAS'!$B$53:$C$53,2,0),"")</f>
        <v/>
      </c>
      <c r="L127" s="231" t="str">
        <f t="shared" si="8"/>
        <v/>
      </c>
      <c r="M127" s="278"/>
      <c r="N127" s="231" t="str">
        <f>+IFERROR(VLOOKUP($M127,'10 FORMULAS'!$B$54:$C$55,2,0),"")</f>
        <v/>
      </c>
      <c r="O127" s="279"/>
      <c r="P127" s="279"/>
      <c r="Q127" s="279"/>
      <c r="R127" s="279"/>
      <c r="S127" s="231" t="str">
        <f t="shared" si="9"/>
        <v/>
      </c>
      <c r="T127" s="231" t="str">
        <f t="shared" si="12"/>
        <v/>
      </c>
      <c r="U127" s="231" t="str">
        <f t="shared" si="13"/>
        <v/>
      </c>
      <c r="V127" s="529"/>
      <c r="W127" s="38"/>
    </row>
  </sheetData>
  <sheetProtection formatCells="0" formatColumns="0" formatRows="0" sort="0" autoFilter="0" pivotTables="0"/>
  <autoFilter ref="A7:W127" xr:uid="{00000000-0009-0000-0000-000005000000}"/>
  <dataConsolidate/>
  <mergeCells count="118">
    <mergeCell ref="T4:U6"/>
    <mergeCell ref="X4:Z4"/>
    <mergeCell ref="A6:A7"/>
    <mergeCell ref="B6:B7"/>
    <mergeCell ref="C6:C7"/>
    <mergeCell ref="D6:D7"/>
    <mergeCell ref="E6:E7"/>
    <mergeCell ref="A1:A2"/>
    <mergeCell ref="B1:B2"/>
    <mergeCell ref="C1:D1"/>
    <mergeCell ref="B3:D3"/>
    <mergeCell ref="B4:D4"/>
    <mergeCell ref="J6:N6"/>
    <mergeCell ref="O6:R6"/>
    <mergeCell ref="S4:S6"/>
    <mergeCell ref="V4:V6"/>
    <mergeCell ref="F6:I6"/>
    <mergeCell ref="J4:R5"/>
    <mergeCell ref="A14:A19"/>
    <mergeCell ref="B14:B19"/>
    <mergeCell ref="C14:C19"/>
    <mergeCell ref="D14:D19"/>
    <mergeCell ref="V14:V19"/>
    <mergeCell ref="A8:A13"/>
    <mergeCell ref="B8:B13"/>
    <mergeCell ref="C8:C13"/>
    <mergeCell ref="D8:D13"/>
    <mergeCell ref="V8:V13"/>
    <mergeCell ref="A26:A31"/>
    <mergeCell ref="B26:B31"/>
    <mergeCell ref="C26:C31"/>
    <mergeCell ref="D26:D31"/>
    <mergeCell ref="V26:V31"/>
    <mergeCell ref="A20:A25"/>
    <mergeCell ref="B20:B25"/>
    <mergeCell ref="C20:C25"/>
    <mergeCell ref="D20:D25"/>
    <mergeCell ref="V20:V25"/>
    <mergeCell ref="A38:A43"/>
    <mergeCell ref="B38:B43"/>
    <mergeCell ref="C38:C43"/>
    <mergeCell ref="D38:D43"/>
    <mergeCell ref="V38:V43"/>
    <mergeCell ref="A32:A37"/>
    <mergeCell ref="B32:B37"/>
    <mergeCell ref="C32:C37"/>
    <mergeCell ref="D32:D37"/>
    <mergeCell ref="V32:V37"/>
    <mergeCell ref="A50:A55"/>
    <mergeCell ref="B50:B55"/>
    <mergeCell ref="C50:C55"/>
    <mergeCell ref="D50:D55"/>
    <mergeCell ref="V50:V55"/>
    <mergeCell ref="A44:A49"/>
    <mergeCell ref="B44:B49"/>
    <mergeCell ref="C44:C49"/>
    <mergeCell ref="D44:D49"/>
    <mergeCell ref="V44:V49"/>
    <mergeCell ref="A62:A67"/>
    <mergeCell ref="B62:B67"/>
    <mergeCell ref="C62:C67"/>
    <mergeCell ref="D62:D67"/>
    <mergeCell ref="V62:V67"/>
    <mergeCell ref="A56:A61"/>
    <mergeCell ref="B56:B61"/>
    <mergeCell ref="C56:C61"/>
    <mergeCell ref="D56:D61"/>
    <mergeCell ref="V56:V61"/>
    <mergeCell ref="A74:A79"/>
    <mergeCell ref="B74:B79"/>
    <mergeCell ref="C74:C79"/>
    <mergeCell ref="D74:D79"/>
    <mergeCell ref="V74:V79"/>
    <mergeCell ref="A68:A73"/>
    <mergeCell ref="B68:B73"/>
    <mergeCell ref="C68:C73"/>
    <mergeCell ref="D68:D73"/>
    <mergeCell ref="V68:V73"/>
    <mergeCell ref="A86:A91"/>
    <mergeCell ref="B86:B91"/>
    <mergeCell ref="C86:C91"/>
    <mergeCell ref="D86:D91"/>
    <mergeCell ref="V86:V91"/>
    <mergeCell ref="A80:A85"/>
    <mergeCell ref="B80:B85"/>
    <mergeCell ref="C80:C85"/>
    <mergeCell ref="D80:D85"/>
    <mergeCell ref="V80:V85"/>
    <mergeCell ref="A98:A103"/>
    <mergeCell ref="B98:B103"/>
    <mergeCell ref="C98:C103"/>
    <mergeCell ref="D98:D103"/>
    <mergeCell ref="V98:V103"/>
    <mergeCell ref="A92:A97"/>
    <mergeCell ref="B92:B97"/>
    <mergeCell ref="C92:C97"/>
    <mergeCell ref="D92:D97"/>
    <mergeCell ref="V92:V97"/>
    <mergeCell ref="A122:A127"/>
    <mergeCell ref="B122:B127"/>
    <mergeCell ref="C122:C127"/>
    <mergeCell ref="D122:D127"/>
    <mergeCell ref="V122:V127"/>
    <mergeCell ref="A116:A121"/>
    <mergeCell ref="B116:B121"/>
    <mergeCell ref="C116:C121"/>
    <mergeCell ref="D116:D121"/>
    <mergeCell ref="V116:V121"/>
    <mergeCell ref="A110:A115"/>
    <mergeCell ref="B110:B115"/>
    <mergeCell ref="C110:C115"/>
    <mergeCell ref="D110:D115"/>
    <mergeCell ref="V110:V115"/>
    <mergeCell ref="A104:A109"/>
    <mergeCell ref="B104:B109"/>
    <mergeCell ref="C104:C109"/>
    <mergeCell ref="D104:D109"/>
    <mergeCell ref="V104:V109"/>
  </mergeCells>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36" priority="1" operator="between">
      <formula>$Y$6</formula>
      <formula>$Z$6</formula>
    </cfRule>
    <cfRule type="cellIs" dxfId="35" priority="2" operator="between">
      <formula>$Y$7</formula>
      <formula>$Z$7</formula>
    </cfRule>
    <cfRule type="cellIs" dxfId="34" priority="3" operator="between">
      <formula>$Y$8</formula>
      <formula>$Z$8</formula>
    </cfRule>
    <cfRule type="cellIs" dxfId="33" priority="4" operator="between">
      <formula>$Y$9</formula>
      <formula>$Z$9</formula>
    </cfRule>
    <cfRule type="cellIs" dxfId="32" priority="5" operator="between">
      <formula>$Y$10</formula>
      <formula>$Z$10</formula>
    </cfRule>
  </conditionalFormatting>
  <dataValidations count="1">
    <dataValidation type="list" allowBlank="1" showInputMessage="1" showErrorMessage="1" sqref="P8" xr:uid="{00000000-0002-0000-0500-000000000000}">
      <formula1>$B$64:$B$69</formula1>
    </dataValidation>
  </dataValidations>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500-000001000000}">
          <x14:formula1>
            <xm:f>'10 FORMULAS'!$B$53</xm:f>
          </x14:formula1>
          <xm:sqref>J8:J127</xm:sqref>
        </x14:dataValidation>
        <x14:dataValidation type="list" allowBlank="1" showInputMessage="1" showErrorMessage="1" xr:uid="{00000000-0002-0000-0500-000002000000}">
          <x14:formula1>
            <xm:f>'10 FORMULAS'!$B$64:$B$70</xm:f>
          </x14:formula1>
          <xm:sqref>P9:P127</xm:sqref>
        </x14:dataValidation>
        <x14:dataValidation type="list" allowBlank="1" showInputMessage="1" showErrorMessage="1" xr:uid="{00000000-0002-0000-0500-000003000000}">
          <x14:formula1>
            <xm:f>'10 FORMULAS'!$B$74:$B$76</xm:f>
          </x14:formula1>
          <xm:sqref>R8:R127</xm:sqref>
        </x14:dataValidation>
        <x14:dataValidation type="list" allowBlank="1" showInputMessage="1" showErrorMessage="1" xr:uid="{00000000-0002-0000-0500-000004000000}">
          <x14:formula1>
            <xm:f>'10 FORMULAS'!$B$71:$B$73</xm:f>
          </x14:formula1>
          <xm:sqref>Q8:Q127</xm:sqref>
        </x14:dataValidation>
        <x14:dataValidation type="list" allowBlank="1" showInputMessage="1" showErrorMessage="1" xr:uid="{00000000-0002-0000-0500-000005000000}">
          <x14:formula1>
            <xm:f>'10 FORMULAS'!$B$60:$B$63</xm:f>
          </x14:formula1>
          <xm:sqref>O8:O127</xm:sqref>
        </x14:dataValidation>
        <x14:dataValidation type="list" allowBlank="1" showInputMessage="1" showErrorMessage="1" xr:uid="{00000000-0002-0000-0500-000006000000}">
          <x14:formula1>
            <xm:f>'10 FORMULAS'!$B$54:$B$55</xm:f>
          </x14:formula1>
          <xm:sqref>M8:M127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XFC35"/>
  <sheetViews>
    <sheetView showGridLines="0" zoomScale="60" zoomScaleNormal="60" workbookViewId="0">
      <pane xSplit="1" ySplit="8" topLeftCell="B9" activePane="bottomRight" state="frozen"/>
      <selection pane="topRight" activeCell="B1" sqref="B1"/>
      <selection pane="bottomLeft" activeCell="A7" sqref="A7"/>
      <selection pane="bottomRight" activeCell="Y11" sqref="Y11"/>
    </sheetView>
  </sheetViews>
  <sheetFormatPr baseColWidth="10" defaultColWidth="14.42578125" defaultRowHeight="12.75" zeroHeight="1" x14ac:dyDescent="0.25"/>
  <cols>
    <col min="1" max="1" width="11.42578125" style="68" customWidth="1"/>
    <col min="2" max="2" width="48.42578125" style="73" customWidth="1"/>
    <col min="3" max="3" width="13.42578125" style="73" customWidth="1"/>
    <col min="4" max="4" width="13" style="73" customWidth="1"/>
    <col min="5" max="5" width="13.42578125" style="73" customWidth="1"/>
    <col min="6" max="6" width="11.28515625" style="73" customWidth="1"/>
    <col min="7" max="7" width="12.7109375" style="73" customWidth="1"/>
    <col min="8" max="8" width="10.140625" style="73" hidden="1" customWidth="1"/>
    <col min="9" max="9" width="7.42578125" style="73" hidden="1" customWidth="1"/>
    <col min="10" max="10" width="14" style="73" hidden="1" customWidth="1"/>
    <col min="11" max="15" width="12.42578125" style="73" hidden="1" customWidth="1"/>
    <col min="16" max="16" width="3.85546875" style="73" hidden="1" customWidth="1"/>
    <col min="17" max="17" width="4.85546875" style="68" hidden="1" customWidth="1"/>
    <col min="18" max="18" width="5.85546875" style="68" hidden="1" customWidth="1"/>
    <col min="19" max="24" width="14" style="68" hidden="1" customWidth="1"/>
    <col min="25" max="25" width="12.28515625" style="73" customWidth="1"/>
    <col min="26" max="26" width="27.140625" style="68" customWidth="1"/>
    <col min="27" max="27" width="17.7109375" style="68" customWidth="1"/>
    <col min="28" max="28" width="18.85546875" style="68" customWidth="1"/>
    <col min="29" max="29" width="15.85546875" style="68" customWidth="1"/>
    <col min="30" max="30" width="27.42578125" style="68" customWidth="1"/>
    <col min="31" max="31" width="26.85546875" style="68" customWidth="1"/>
    <col min="32" max="36" width="22.85546875" style="73" customWidth="1"/>
    <col min="37" max="37" width="23.42578125" style="68" customWidth="1"/>
    <col min="38" max="265" width="11.42578125" style="68" customWidth="1"/>
    <col min="266" max="266" width="12.42578125" style="68" customWidth="1"/>
    <col min="267" max="267" width="47" style="68" customWidth="1"/>
    <col min="268" max="268" width="35" style="68" customWidth="1"/>
    <col min="269" max="16383" width="14.42578125" style="68"/>
    <col min="16384" max="16384" width="14.42578125" style="68" hidden="1" customWidth="1"/>
  </cols>
  <sheetData>
    <row r="1" spans="1:38" s="56" customFormat="1" ht="36" customHeight="1" x14ac:dyDescent="0.2">
      <c r="A1" s="503"/>
      <c r="B1" s="509" t="str">
        <f>+'2 CONTEXTO E IDENTIFICACIÓN'!A1</f>
        <v>MAPA DE RIESGOS INTEGRAL</v>
      </c>
      <c r="C1" s="496"/>
      <c r="D1" s="497"/>
      <c r="E1" s="57"/>
      <c r="F1" s="159"/>
      <c r="G1" s="374" t="str">
        <f>+'2 CONTEXTO E IDENTIFICACIÓN'!$I$4</f>
        <v>Elaboración o Actualización:</v>
      </c>
      <c r="H1" s="215">
        <f>'2 CONTEXTO E IDENTIFICACIÓN'!J4</f>
        <v>46041</v>
      </c>
      <c r="I1" s="13"/>
      <c r="J1" s="13"/>
      <c r="Y1" s="60"/>
      <c r="AF1" s="57"/>
      <c r="AG1" s="57"/>
      <c r="AH1" s="57"/>
      <c r="AI1" s="57"/>
      <c r="AJ1" s="57"/>
    </row>
    <row r="2" spans="1:38" s="56" customFormat="1" ht="24.75" customHeight="1" x14ac:dyDescent="0.2">
      <c r="A2" s="503"/>
      <c r="B2" s="509"/>
      <c r="C2" s="39" t="str">
        <f>+'2 CONTEXTO E IDENTIFICACIÓN'!A2</f>
        <v>VERSIÓN DEL MAPA DE RIESGOS:</v>
      </c>
      <c r="D2" s="112">
        <f>'2 CONTEXTO E IDENTIFICACIÓN'!B2</f>
        <v>1</v>
      </c>
      <c r="E2" s="57"/>
      <c r="F2" s="57"/>
      <c r="G2" s="112" t="str">
        <f>+'2 CONTEXTO E IDENTIFICACIÓN'!$E$5</f>
        <v>Vigencia: 2026</v>
      </c>
      <c r="H2" s="202">
        <f>'2 CONTEXTO E IDENTIFICACIÓN'!G5</f>
        <v>46023</v>
      </c>
      <c r="I2" s="203" t="s">
        <v>50</v>
      </c>
      <c r="J2" s="200">
        <f>'2 CONTEXTO E IDENTIFICACIÓN'!J5</f>
        <v>46386</v>
      </c>
      <c r="K2" s="59"/>
      <c r="L2" s="59"/>
      <c r="M2" s="59"/>
      <c r="N2" s="59"/>
      <c r="O2" s="59"/>
      <c r="P2" s="58"/>
      <c r="Y2" s="60"/>
      <c r="AF2" s="57"/>
      <c r="AG2" s="57"/>
      <c r="AH2" s="57"/>
      <c r="AI2" s="57"/>
      <c r="AJ2" s="57"/>
    </row>
    <row r="3" spans="1:38" s="56" customFormat="1" x14ac:dyDescent="0.2">
      <c r="A3" s="60"/>
      <c r="B3" s="58"/>
      <c r="C3" s="205"/>
      <c r="D3" s="205"/>
      <c r="E3" s="57"/>
      <c r="F3" s="205"/>
      <c r="G3" s="205"/>
      <c r="H3" s="218"/>
      <c r="I3" s="219"/>
      <c r="J3" s="198"/>
      <c r="K3" s="59"/>
      <c r="L3" s="59"/>
      <c r="M3" s="59"/>
      <c r="N3" s="59"/>
      <c r="O3" s="59"/>
      <c r="P3" s="58"/>
      <c r="Y3" s="60"/>
      <c r="AF3" s="57"/>
      <c r="AG3" s="57"/>
      <c r="AH3" s="57"/>
      <c r="AI3" s="57"/>
      <c r="AJ3" s="57"/>
    </row>
    <row r="4" spans="1:38" s="56" customFormat="1" ht="15" x14ac:dyDescent="0.2">
      <c r="A4" s="12" t="s">
        <v>46</v>
      </c>
      <c r="B4" s="488" t="str">
        <f>'2 CONTEXTO E IDENTIFICACIÓN'!B4</f>
        <v>UAERMV</v>
      </c>
      <c r="C4" s="488"/>
      <c r="D4" s="488"/>
      <c r="E4" s="375"/>
      <c r="F4" s="58"/>
      <c r="G4" s="57"/>
      <c r="Y4" s="60"/>
      <c r="AF4" s="57"/>
      <c r="AG4" s="57"/>
      <c r="AH4" s="57"/>
      <c r="AI4" s="57"/>
      <c r="AJ4" s="57"/>
    </row>
    <row r="5" spans="1:38" s="56" customFormat="1" ht="20.25" customHeight="1" thickBot="1" x14ac:dyDescent="0.45">
      <c r="A5" s="12" t="s">
        <v>47</v>
      </c>
      <c r="B5" s="488" t="str">
        <f>'2 CONTEXTO E IDENTIFICACIÓN'!F4</f>
        <v>14. Gestión Ambiental</v>
      </c>
      <c r="C5" s="489"/>
      <c r="D5" s="489"/>
      <c r="E5" s="375"/>
      <c r="F5" s="58"/>
      <c r="G5" s="57"/>
      <c r="K5" s="580"/>
      <c r="L5" s="580"/>
      <c r="M5" s="580"/>
      <c r="N5" s="580"/>
      <c r="O5" s="580"/>
      <c r="P5" s="580"/>
      <c r="Q5" s="580"/>
      <c r="R5" s="580"/>
      <c r="S5" s="580"/>
      <c r="T5" s="580"/>
      <c r="U5" s="580"/>
      <c r="V5" s="580"/>
      <c r="Y5" s="60"/>
      <c r="AF5" s="57"/>
      <c r="AG5" s="57"/>
      <c r="AH5" s="57"/>
      <c r="AI5" s="57"/>
      <c r="AJ5" s="57"/>
    </row>
    <row r="6" spans="1:38" s="56" customFormat="1" ht="13.5" hidden="1" thickBot="1" x14ac:dyDescent="0.25">
      <c r="D6" s="58"/>
      <c r="E6" s="205"/>
      <c r="F6" s="58"/>
      <c r="G6" s="57"/>
      <c r="I6" s="510" t="s">
        <v>279</v>
      </c>
      <c r="J6" s="511"/>
      <c r="K6" s="511"/>
      <c r="L6" s="511"/>
      <c r="M6" s="511"/>
      <c r="N6" s="511"/>
      <c r="O6" s="512"/>
      <c r="R6" s="61"/>
      <c r="S6" s="62"/>
      <c r="T6" s="581" t="s">
        <v>125</v>
      </c>
      <c r="U6" s="582"/>
      <c r="V6" s="582"/>
      <c r="W6" s="582"/>
      <c r="X6" s="583"/>
      <c r="Y6" s="60"/>
      <c r="AF6" s="57"/>
      <c r="AG6" s="57"/>
      <c r="AH6" s="57"/>
      <c r="AI6" s="57"/>
      <c r="AJ6" s="57"/>
    </row>
    <row r="7" spans="1:38" ht="24.75" customHeight="1" x14ac:dyDescent="0.25">
      <c r="A7" s="114"/>
      <c r="B7" s="114"/>
      <c r="C7" s="65"/>
      <c r="D7" s="114"/>
      <c r="E7" s="504" t="s">
        <v>280</v>
      </c>
      <c r="F7" s="504"/>
      <c r="G7" s="504"/>
      <c r="H7" s="65"/>
      <c r="I7" s="66"/>
      <c r="J7" s="67"/>
      <c r="K7" s="501" t="s">
        <v>125</v>
      </c>
      <c r="L7" s="501"/>
      <c r="M7" s="501"/>
      <c r="N7" s="501"/>
      <c r="O7" s="502"/>
      <c r="P7" s="65"/>
      <c r="R7" s="69"/>
      <c r="T7" s="70">
        <v>0.2</v>
      </c>
      <c r="U7" s="70">
        <v>0.4</v>
      </c>
      <c r="V7" s="70">
        <v>0.6</v>
      </c>
      <c r="W7" s="70">
        <v>0.8</v>
      </c>
      <c r="X7" s="71">
        <v>1</v>
      </c>
      <c r="Y7" s="573" t="s">
        <v>367</v>
      </c>
      <c r="Z7" s="574"/>
      <c r="AA7" s="574"/>
      <c r="AB7" s="574"/>
      <c r="AC7" s="575"/>
      <c r="AD7" s="576" t="s">
        <v>368</v>
      </c>
      <c r="AE7" s="574"/>
      <c r="AF7" s="575"/>
    </row>
    <row r="8" spans="1:38" ht="39.950000000000003" customHeight="1" x14ac:dyDescent="0.2">
      <c r="A8" s="76" t="s">
        <v>219</v>
      </c>
      <c r="B8" s="76" t="s">
        <v>256</v>
      </c>
      <c r="C8" s="76" t="s">
        <v>307</v>
      </c>
      <c r="D8" s="76" t="s">
        <v>281</v>
      </c>
      <c r="E8" s="76" t="s">
        <v>106</v>
      </c>
      <c r="F8" s="76" t="s">
        <v>125</v>
      </c>
      <c r="G8" s="76" t="s">
        <v>282</v>
      </c>
      <c r="H8" s="65"/>
      <c r="I8" s="69"/>
      <c r="J8" s="78"/>
      <c r="K8" s="79" t="s">
        <v>235</v>
      </c>
      <c r="L8" s="79" t="s">
        <v>238</v>
      </c>
      <c r="M8" s="79" t="s">
        <v>242</v>
      </c>
      <c r="N8" s="79" t="s">
        <v>246</v>
      </c>
      <c r="O8" s="80" t="s">
        <v>250</v>
      </c>
      <c r="P8" s="65"/>
      <c r="R8" s="69"/>
      <c r="S8" s="81"/>
      <c r="T8" s="82" t="s">
        <v>235</v>
      </c>
      <c r="U8" s="82" t="s">
        <v>238</v>
      </c>
      <c r="V8" s="82" t="s">
        <v>242</v>
      </c>
      <c r="W8" s="82" t="s">
        <v>246</v>
      </c>
      <c r="X8" s="358" t="s">
        <v>250</v>
      </c>
      <c r="Y8" s="76" t="s">
        <v>44</v>
      </c>
      <c r="Z8" s="76" t="s">
        <v>360</v>
      </c>
      <c r="AA8" s="76" t="s">
        <v>361</v>
      </c>
      <c r="AB8" s="76" t="s">
        <v>362</v>
      </c>
      <c r="AC8" s="76" t="s">
        <v>363</v>
      </c>
      <c r="AD8" s="76" t="s">
        <v>364</v>
      </c>
      <c r="AE8" s="76" t="s">
        <v>365</v>
      </c>
      <c r="AF8" s="76" t="s">
        <v>361</v>
      </c>
      <c r="AG8" s="84"/>
      <c r="AH8" s="84"/>
      <c r="AI8" s="84"/>
      <c r="AJ8" s="84"/>
      <c r="AK8" s="84"/>
      <c r="AL8" s="84"/>
    </row>
    <row r="9" spans="1:38" ht="127.5" customHeight="1" x14ac:dyDescent="0.2">
      <c r="A9" s="85" t="str">
        <f>'2 CONTEXTO E IDENTIFICACIÓN'!A9</f>
        <v>R1</v>
      </c>
      <c r="B9" s="86" t="str">
        <f>+'2 CONTEXTO E IDENTIFICACIÓN'!J9</f>
        <v>Posibilidad de afectación económica por sanción de un ente regulador al incumplir con la legislacion ambiental vigente aplicable a la entidad  a causa de la inadecuada implementación de las medidas de control y  deficiente seguimiento de los criterios ambientales en los diferentes procesos y actividades propias de las UAERMV.</v>
      </c>
      <c r="C9" s="115">
        <f>+'5 VALORACIÓN CONTROL PROBAB.'!V8</f>
        <v>0.15</v>
      </c>
      <c r="D9" s="87">
        <f>+'5 VALORACIÓN CONTROL IMPACTO'!V8</f>
        <v>0.8</v>
      </c>
      <c r="E9" s="87" t="str">
        <f t="shared" ref="E9:E28" si="0">+IF(C9=0,"",IF(C9&lt;=$R$13,$S$13,IF(C9&lt;=$R$12,$S$12,IF(C9&lt;=$R$11,$S$11,IF(C9&lt;=$R$10,$S$10,IF(C9&lt;=$R$9,$S$9,""))))))</f>
        <v>Muy Baja</v>
      </c>
      <c r="F9" s="87" t="str">
        <f t="shared" ref="F9:F28" si="1">+IF(D9=0,"",IF(D9&lt;=$T$7,$T$8,IF(D9&lt;=$U$7,$U$8,IF(D9&lt;=$V$7,$V$8,IF(D9&lt;=$W$7,$W$8,IF(D9&lt;=$X$7,$X$8,""))))))</f>
        <v>Mayor</v>
      </c>
      <c r="G9" s="370" t="str">
        <f t="shared" ref="G9:G28" si="2">+IF(E9=$S$9,IF(F9=$T$8,$T$9,IF(F9=$U$8,$U$9,IF(F9=$V$8,$V$9,IF(F9=$W$8,$W$9,IF(F9=$X$8,$X$9))))),IF(E9=$S$10,IF(F9=$T$8,$T$10,IF(F9=$U$8,$U$10,IF(F9=$V$8,$V$10,IF(F9=$W$8,$W$10,IF(F9=$X$8,$X$10))))),IF(E9=$S$11,IF(F9=$T$8,$T$11,IF(F9=$U$8,$U$11,IF(F9=$V$8,$V$11,IF(F9=$W$8,$W$11,IF(F9=$X$8,$X$11))))),IF(E9=$S$12,IF(F9=$T$8,$T$12,IF(F9=$U$8,$U$12,IF(F9=$V$8,$V$12,IF(F9=$W$8,$W$12,IF(F9=$X$8,$X$12))))),IF(E9=$S$13,IF(F9=$T$8,$T$13,IF(F9=$U$8,$U$13,IF(F9=$V$8,$V$13,IF(F9=$W$8,$W$13,IF(F9=$X$8,$X$13))))),"")))))</f>
        <v>Alto</v>
      </c>
      <c r="H9" s="88"/>
      <c r="I9" s="507" t="s">
        <v>106</v>
      </c>
      <c r="J9" s="79" t="s">
        <v>248</v>
      </c>
      <c r="K9" s="89"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f>
        <v xml:space="preserve">                   </v>
      </c>
      <c r="L9" s="89"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f>
        <v xml:space="preserve">                   </v>
      </c>
      <c r="M9" s="89"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f>
        <v xml:space="preserve">                   </v>
      </c>
      <c r="N9" s="89"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f>
        <v xml:space="preserve">                   </v>
      </c>
      <c r="O9" s="90"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f>
        <v xml:space="preserve">                   </v>
      </c>
      <c r="P9" s="88"/>
      <c r="Q9" s="577" t="s">
        <v>106</v>
      </c>
      <c r="R9" s="91">
        <v>1</v>
      </c>
      <c r="S9" s="82" t="s">
        <v>248</v>
      </c>
      <c r="T9" s="89" t="s">
        <v>257</v>
      </c>
      <c r="U9" s="89" t="s">
        <v>257</v>
      </c>
      <c r="V9" s="89" t="s">
        <v>257</v>
      </c>
      <c r="W9" s="89" t="s">
        <v>257</v>
      </c>
      <c r="X9" s="359" t="s">
        <v>258</v>
      </c>
      <c r="Y9" s="371" t="s">
        <v>107</v>
      </c>
      <c r="Z9" s="81" t="s">
        <v>416</v>
      </c>
      <c r="AA9" s="81" t="s">
        <v>417</v>
      </c>
      <c r="AB9" s="81" t="s">
        <v>418</v>
      </c>
      <c r="AC9" s="391" t="s">
        <v>421</v>
      </c>
      <c r="AD9" s="392" t="s">
        <v>402</v>
      </c>
      <c r="AE9" s="363" t="s">
        <v>403</v>
      </c>
      <c r="AF9" s="391" t="s">
        <v>422</v>
      </c>
      <c r="AG9" s="92"/>
      <c r="AH9" s="92"/>
      <c r="AI9" s="92"/>
      <c r="AJ9" s="92"/>
      <c r="AK9" s="84"/>
      <c r="AL9" s="84"/>
    </row>
    <row r="10" spans="1:38" ht="104.25" customHeight="1" x14ac:dyDescent="0.2">
      <c r="A10" s="85" t="str">
        <f>'2 CONTEXTO E IDENTIFICACIÓN'!A10</f>
        <v>R2</v>
      </c>
      <c r="B10" s="86" t="str">
        <f>+'2 CONTEXTO E IDENTIFICACIÓN'!J10</f>
        <v xml:space="preserve">Posibilidad de afectación económica y reputacional por la ocurrencia de accidentes ambientales producto de actividades que se desarrollan en las sedes de la entidad y que pueden afectar el suelo, aire y el agua a causa de debilidades en la atención de las señales preventivas para evitar los accidentes ambientales, asi como exceso de confianza en la manipulacion de elementos, insumos y maquinaria durante la operacion en las sedes </v>
      </c>
      <c r="C10" s="115">
        <f>'5 VALORACIÓN CONTROL PROBAB.'!V14</f>
        <v>0.28999999999999998</v>
      </c>
      <c r="D10" s="87">
        <f>+'5 VALORACIÓN CONTROL IMPACTO'!V14</f>
        <v>0.6</v>
      </c>
      <c r="E10" s="87" t="str">
        <f t="shared" si="0"/>
        <v>Baja</v>
      </c>
      <c r="F10" s="87" t="str">
        <f t="shared" si="1"/>
        <v>Moderado</v>
      </c>
      <c r="G10" s="370" t="str">
        <f t="shared" si="2"/>
        <v>Moderado</v>
      </c>
      <c r="H10" s="88"/>
      <c r="I10" s="507"/>
      <c r="J10" s="79" t="s">
        <v>244</v>
      </c>
      <c r="K10" s="93"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f>
        <v xml:space="preserve">                   </v>
      </c>
      <c r="L10" s="93"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f>
        <v xml:space="preserve">                   </v>
      </c>
      <c r="M10" s="89"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f>
        <v xml:space="preserve">                   </v>
      </c>
      <c r="N10" s="89"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f>
        <v xml:space="preserve">                   </v>
      </c>
      <c r="O10" s="90"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f>
        <v xml:space="preserve">                   </v>
      </c>
      <c r="P10" s="88"/>
      <c r="Q10" s="578"/>
      <c r="R10" s="91">
        <v>0.8</v>
      </c>
      <c r="S10" s="82" t="s">
        <v>244</v>
      </c>
      <c r="T10" s="93" t="s">
        <v>242</v>
      </c>
      <c r="U10" s="93" t="s">
        <v>242</v>
      </c>
      <c r="V10" s="89" t="s">
        <v>257</v>
      </c>
      <c r="W10" s="89" t="s">
        <v>257</v>
      </c>
      <c r="X10" s="359" t="s">
        <v>258</v>
      </c>
      <c r="Y10" s="371" t="s">
        <v>107</v>
      </c>
      <c r="Z10" s="81" t="s">
        <v>419</v>
      </c>
      <c r="AA10" s="81" t="s">
        <v>417</v>
      </c>
      <c r="AB10" s="81" t="s">
        <v>420</v>
      </c>
      <c r="AC10" s="390" t="s">
        <v>424</v>
      </c>
      <c r="AD10" s="392" t="s">
        <v>400</v>
      </c>
      <c r="AE10" s="391" t="s">
        <v>401</v>
      </c>
      <c r="AF10" s="363" t="s">
        <v>422</v>
      </c>
      <c r="AG10" s="92"/>
      <c r="AH10" s="92"/>
      <c r="AI10" s="92"/>
      <c r="AJ10" s="92"/>
      <c r="AK10" s="84"/>
      <c r="AL10" s="84"/>
    </row>
    <row r="11" spans="1:38" ht="93" customHeight="1" x14ac:dyDescent="0.2">
      <c r="A11" s="85" t="str">
        <f>'2 CONTEXTO E IDENTIFICACIÓN'!A11</f>
        <v>R3</v>
      </c>
      <c r="B11" s="86" t="str">
        <f>+'2 CONTEXTO E IDENTIFICACIÓN'!J11</f>
        <v xml:space="preserve"> por a causa de </v>
      </c>
      <c r="C11" s="115">
        <f>'5 VALORACIÓN CONTROL PROBAB.'!V20</f>
        <v>0</v>
      </c>
      <c r="D11" s="87">
        <f>+'5 VALORACIÓN CONTROL IMPACTO'!V20</f>
        <v>0</v>
      </c>
      <c r="E11" s="87" t="str">
        <f t="shared" si="0"/>
        <v/>
      </c>
      <c r="F11" s="87" t="str">
        <f t="shared" si="1"/>
        <v/>
      </c>
      <c r="G11" s="370" t="str">
        <f t="shared" si="2"/>
        <v/>
      </c>
      <c r="H11" s="88"/>
      <c r="I11" s="507"/>
      <c r="J11" s="79" t="s">
        <v>240</v>
      </c>
      <c r="K11" s="93"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f>
        <v xml:space="preserve">                   </v>
      </c>
      <c r="L11" s="93"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f>
        <v xml:space="preserve">                   </v>
      </c>
      <c r="M11" s="93"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f>
        <v xml:space="preserve">                   </v>
      </c>
      <c r="N11" s="89"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f>
        <v xml:space="preserve">                   </v>
      </c>
      <c r="O11" s="90"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f>
        <v xml:space="preserve">                   </v>
      </c>
      <c r="P11" s="88"/>
      <c r="Q11" s="578"/>
      <c r="R11" s="91">
        <v>0.6</v>
      </c>
      <c r="S11" s="82" t="s">
        <v>240</v>
      </c>
      <c r="T11" s="93" t="s">
        <v>242</v>
      </c>
      <c r="U11" s="93" t="s">
        <v>242</v>
      </c>
      <c r="V11" s="93" t="s">
        <v>242</v>
      </c>
      <c r="W11" s="89" t="s">
        <v>257</v>
      </c>
      <c r="X11" s="359" t="s">
        <v>258</v>
      </c>
      <c r="Y11" s="371"/>
      <c r="Z11" s="81"/>
      <c r="AA11" s="361"/>
      <c r="AB11" s="361"/>
      <c r="AC11" s="362"/>
      <c r="AD11" s="364"/>
      <c r="AE11" s="365"/>
      <c r="AF11" s="363"/>
      <c r="AG11" s="92"/>
      <c r="AH11" s="92"/>
      <c r="AI11" s="92"/>
      <c r="AJ11" s="96"/>
      <c r="AK11" s="84"/>
      <c r="AL11" s="84"/>
    </row>
    <row r="12" spans="1:38" ht="93" customHeight="1" x14ac:dyDescent="0.2">
      <c r="A12" s="85" t="str">
        <f>'2 CONTEXTO E IDENTIFICACIÓN'!A12</f>
        <v>R4</v>
      </c>
      <c r="B12" s="86" t="str">
        <f>+'2 CONTEXTO E IDENTIFICACIÓN'!J12</f>
        <v xml:space="preserve"> por a causa de </v>
      </c>
      <c r="C12" s="115">
        <f>'5 VALORACIÓN CONTROL PROBAB.'!V26</f>
        <v>0</v>
      </c>
      <c r="D12" s="87">
        <f>'5 VALORACIÓN CONTROL PROBAB.'!V26</f>
        <v>0</v>
      </c>
      <c r="E12" s="87" t="str">
        <f t="shared" si="0"/>
        <v/>
      </c>
      <c r="F12" s="87" t="str">
        <f t="shared" si="1"/>
        <v/>
      </c>
      <c r="G12" s="370" t="str">
        <f t="shared" si="2"/>
        <v/>
      </c>
      <c r="H12" s="88"/>
      <c r="I12" s="507"/>
      <c r="J12" s="79" t="s">
        <v>236</v>
      </c>
      <c r="K12" s="97"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f>
        <v xml:space="preserve">                   </v>
      </c>
      <c r="L12" s="93"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f>
        <v xml:space="preserve">                   </v>
      </c>
      <c r="M12" s="93"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f>
        <v xml:space="preserve"> R2                  </v>
      </c>
      <c r="N12" s="89"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f>
        <v xml:space="preserve">                   </v>
      </c>
      <c r="O12" s="90"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f>
        <v xml:space="preserve">                   </v>
      </c>
      <c r="P12" s="88"/>
      <c r="Q12" s="578"/>
      <c r="R12" s="91">
        <v>0.4</v>
      </c>
      <c r="S12" s="82" t="s">
        <v>236</v>
      </c>
      <c r="T12" s="97" t="s">
        <v>259</v>
      </c>
      <c r="U12" s="93" t="s">
        <v>242</v>
      </c>
      <c r="V12" s="93" t="s">
        <v>242</v>
      </c>
      <c r="W12" s="89" t="s">
        <v>257</v>
      </c>
      <c r="X12" s="359" t="s">
        <v>258</v>
      </c>
      <c r="Y12" s="371"/>
      <c r="Z12" s="81"/>
      <c r="AA12" s="361"/>
      <c r="AB12" s="361"/>
      <c r="AC12" s="362"/>
      <c r="AD12" s="364"/>
      <c r="AE12" s="365"/>
      <c r="AF12" s="363"/>
      <c r="AG12" s="92"/>
      <c r="AH12" s="92"/>
      <c r="AI12" s="96"/>
      <c r="AJ12" s="92"/>
      <c r="AK12" s="84"/>
      <c r="AL12" s="84"/>
    </row>
    <row r="13" spans="1:38" ht="93" customHeight="1" thickBot="1" x14ac:dyDescent="0.25">
      <c r="A13" s="85" t="str">
        <f>'2 CONTEXTO E IDENTIFICACIÓN'!A13</f>
        <v>R5</v>
      </c>
      <c r="B13" s="86" t="str">
        <f>+'2 CONTEXTO E IDENTIFICACIÓN'!J13</f>
        <v xml:space="preserve"> por a causa de </v>
      </c>
      <c r="C13" s="115">
        <f>'5 VALORACIÓN CONTROL PROBAB.'!V32</f>
        <v>0</v>
      </c>
      <c r="D13" s="87">
        <f>'5 VALORACIÓN CONTROL PROBAB.'!V32</f>
        <v>0</v>
      </c>
      <c r="E13" s="87" t="str">
        <f t="shared" si="0"/>
        <v/>
      </c>
      <c r="F13" s="87" t="str">
        <f t="shared" si="1"/>
        <v/>
      </c>
      <c r="G13" s="370" t="str">
        <f t="shared" si="2"/>
        <v/>
      </c>
      <c r="H13" s="88"/>
      <c r="I13" s="508"/>
      <c r="J13" s="98" t="s">
        <v>233</v>
      </c>
      <c r="K13" s="99"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f>
        <v xml:space="preserve">                   </v>
      </c>
      <c r="L13" s="99"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f>
        <v xml:space="preserve">                   </v>
      </c>
      <c r="M13" s="100"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f>
        <v xml:space="preserve">                   </v>
      </c>
      <c r="N13" s="101"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f>
        <v xml:space="preserve">R1                   </v>
      </c>
      <c r="O13" s="102"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f>
        <v xml:space="preserve">                   </v>
      </c>
      <c r="P13" s="88"/>
      <c r="Q13" s="579"/>
      <c r="R13" s="103">
        <v>0.2</v>
      </c>
      <c r="S13" s="104" t="s">
        <v>233</v>
      </c>
      <c r="T13" s="99" t="s">
        <v>259</v>
      </c>
      <c r="U13" s="99" t="s">
        <v>259</v>
      </c>
      <c r="V13" s="100" t="s">
        <v>242</v>
      </c>
      <c r="W13" s="101" t="s">
        <v>257</v>
      </c>
      <c r="X13" s="360" t="s">
        <v>258</v>
      </c>
      <c r="Y13" s="371"/>
      <c r="Z13" s="81"/>
      <c r="AA13" s="361"/>
      <c r="AB13" s="361"/>
      <c r="AC13" s="362"/>
      <c r="AD13" s="364"/>
      <c r="AE13" s="365"/>
      <c r="AF13" s="363"/>
      <c r="AG13" s="92"/>
      <c r="AH13" s="92"/>
      <c r="AI13" s="105"/>
      <c r="AJ13" s="92"/>
      <c r="AK13" s="84"/>
      <c r="AL13" s="84"/>
    </row>
    <row r="14" spans="1:38" ht="93" customHeight="1" x14ac:dyDescent="0.2">
      <c r="A14" s="85" t="str">
        <f>'2 CONTEXTO E IDENTIFICACIÓN'!A14</f>
        <v>R6</v>
      </c>
      <c r="B14" s="86" t="str">
        <f>+'2 CONTEXTO E IDENTIFICACIÓN'!J14</f>
        <v xml:space="preserve"> por a causa de </v>
      </c>
      <c r="C14" s="115">
        <f>'5 VALORACIÓN CONTROL PROBAB.'!V38</f>
        <v>0</v>
      </c>
      <c r="D14" s="87">
        <f>'5 VALORACIÓN CONTROL PROBAB.'!V38</f>
        <v>0</v>
      </c>
      <c r="E14" s="87" t="str">
        <f t="shared" si="0"/>
        <v/>
      </c>
      <c r="F14" s="87" t="str">
        <f t="shared" si="1"/>
        <v/>
      </c>
      <c r="G14" s="370" t="str">
        <f t="shared" si="2"/>
        <v/>
      </c>
      <c r="H14" s="88"/>
      <c r="I14" s="88"/>
      <c r="J14" s="88"/>
      <c r="K14" s="88"/>
      <c r="L14" s="88"/>
      <c r="M14" s="88"/>
      <c r="N14" s="88"/>
      <c r="O14" s="88"/>
      <c r="P14" s="88"/>
      <c r="Y14" s="371"/>
      <c r="Z14" s="81"/>
      <c r="AA14" s="361"/>
      <c r="AB14" s="361"/>
      <c r="AC14" s="362"/>
      <c r="AD14" s="364"/>
      <c r="AE14" s="365"/>
      <c r="AF14" s="363"/>
      <c r="AG14" s="92"/>
      <c r="AH14" s="92"/>
      <c r="AI14" s="92"/>
      <c r="AJ14" s="92"/>
      <c r="AK14" s="84"/>
      <c r="AL14" s="84"/>
    </row>
    <row r="15" spans="1:38" ht="93" customHeight="1" x14ac:dyDescent="0.2">
      <c r="A15" s="85" t="str">
        <f>'2 CONTEXTO E IDENTIFICACIÓN'!A15</f>
        <v>R7</v>
      </c>
      <c r="B15" s="86" t="str">
        <f>+'2 CONTEXTO E IDENTIFICACIÓN'!J15</f>
        <v xml:space="preserve"> por a causa de </v>
      </c>
      <c r="C15" s="115" t="str">
        <f>'5 VALORACIÓN CONTROL PROBAB.'!C44</f>
        <v/>
      </c>
      <c r="D15" s="87">
        <f>'5 VALORACIÓN CONTROL PROBAB.'!V44</f>
        <v>0</v>
      </c>
      <c r="E15" s="87" t="str">
        <f t="shared" si="0"/>
        <v/>
      </c>
      <c r="F15" s="87" t="str">
        <f t="shared" si="1"/>
        <v/>
      </c>
      <c r="G15" s="370" t="str">
        <f t="shared" si="2"/>
        <v/>
      </c>
      <c r="H15" s="88"/>
      <c r="I15" s="88"/>
      <c r="J15" s="76" t="s">
        <v>260</v>
      </c>
      <c r="K15" s="88"/>
      <c r="L15" s="88"/>
      <c r="M15" s="88"/>
      <c r="N15" s="88"/>
      <c r="O15" s="88"/>
      <c r="P15" s="88"/>
      <c r="V15" s="72"/>
      <c r="W15" s="72"/>
      <c r="X15" s="72"/>
      <c r="Y15" s="372"/>
      <c r="Z15" s="361"/>
      <c r="AA15" s="361"/>
      <c r="AB15" s="361"/>
      <c r="AC15" s="362"/>
      <c r="AD15" s="364"/>
      <c r="AE15" s="362"/>
      <c r="AF15" s="365"/>
      <c r="AG15" s="95"/>
      <c r="AH15" s="95"/>
      <c r="AI15" s="95"/>
      <c r="AJ15" s="95"/>
      <c r="AK15" s="84"/>
      <c r="AL15" s="84"/>
    </row>
    <row r="16" spans="1:38" ht="93" customHeight="1" x14ac:dyDescent="0.2">
      <c r="A16" s="85" t="str">
        <f>'2 CONTEXTO E IDENTIFICACIÓN'!A16</f>
        <v>R8</v>
      </c>
      <c r="B16" s="86" t="str">
        <f>+'2 CONTEXTO E IDENTIFICACIÓN'!J16</f>
        <v xml:space="preserve"> por a causa de </v>
      </c>
      <c r="C16" s="115">
        <f>'5 VALORACIÓN CONTROL PROBAB.'!V50</f>
        <v>0</v>
      </c>
      <c r="D16" s="87">
        <f>'5 VALORACIÓN CONTROL PROBAB.'!V50</f>
        <v>0</v>
      </c>
      <c r="E16" s="87" t="str">
        <f t="shared" si="0"/>
        <v/>
      </c>
      <c r="F16" s="87" t="str">
        <f t="shared" si="1"/>
        <v/>
      </c>
      <c r="G16" s="370" t="str">
        <f t="shared" si="2"/>
        <v/>
      </c>
      <c r="H16" s="88"/>
      <c r="I16" s="88"/>
      <c r="J16" s="106" t="s">
        <v>258</v>
      </c>
      <c r="K16" s="88"/>
      <c r="L16" s="88"/>
      <c r="M16" s="88"/>
      <c r="N16" s="88"/>
      <c r="O16" s="88"/>
      <c r="P16" s="88"/>
      <c r="V16" s="72"/>
      <c r="W16" s="72"/>
      <c r="X16" s="72"/>
      <c r="Y16" s="372"/>
      <c r="Z16" s="361"/>
      <c r="AA16" s="361"/>
      <c r="AB16" s="361"/>
      <c r="AC16" s="362"/>
      <c r="AD16" s="362"/>
      <c r="AE16" s="362"/>
      <c r="AF16" s="363"/>
      <c r="AG16" s="92"/>
      <c r="AH16" s="92"/>
      <c r="AI16" s="92"/>
      <c r="AJ16" s="92"/>
      <c r="AK16" s="84"/>
      <c r="AL16" s="84"/>
    </row>
    <row r="17" spans="1:38" ht="93" customHeight="1" x14ac:dyDescent="0.2">
      <c r="A17" s="85" t="str">
        <f>'2 CONTEXTO E IDENTIFICACIÓN'!A17</f>
        <v>R9</v>
      </c>
      <c r="B17" s="86" t="str">
        <f>+'2 CONTEXTO E IDENTIFICACIÓN'!J17</f>
        <v xml:space="preserve"> por a causa de </v>
      </c>
      <c r="C17" s="115">
        <f>'5 VALORACIÓN CONTROL PROBAB.'!V56</f>
        <v>0</v>
      </c>
      <c r="D17" s="87">
        <f>'5 VALORACIÓN CONTROL PROBAB.'!V56</f>
        <v>0</v>
      </c>
      <c r="E17" s="87" t="str">
        <f t="shared" si="0"/>
        <v/>
      </c>
      <c r="F17" s="87" t="str">
        <f t="shared" si="1"/>
        <v/>
      </c>
      <c r="G17" s="370" t="str">
        <f t="shared" si="2"/>
        <v/>
      </c>
      <c r="H17" s="88"/>
      <c r="I17" s="88"/>
      <c r="J17" s="89" t="s">
        <v>257</v>
      </c>
      <c r="K17" s="88"/>
      <c r="L17" s="88"/>
      <c r="M17" s="88"/>
      <c r="N17" s="88"/>
      <c r="O17" s="88"/>
      <c r="P17" s="88"/>
      <c r="U17" s="72"/>
      <c r="V17" s="72"/>
      <c r="W17" s="72"/>
      <c r="X17" s="72"/>
      <c r="Y17" s="372"/>
      <c r="Z17" s="361"/>
      <c r="AA17" s="361"/>
      <c r="AB17" s="361"/>
      <c r="AC17" s="362"/>
      <c r="AD17" s="362"/>
      <c r="AE17" s="362"/>
      <c r="AF17" s="363"/>
      <c r="AG17" s="92"/>
      <c r="AH17" s="92"/>
      <c r="AI17" s="92"/>
      <c r="AJ17" s="92"/>
      <c r="AK17" s="84"/>
      <c r="AL17" s="84"/>
    </row>
    <row r="18" spans="1:38" ht="93" customHeight="1" x14ac:dyDescent="0.2">
      <c r="A18" s="85" t="str">
        <f>'2 CONTEXTO E IDENTIFICACIÓN'!A18</f>
        <v>R10</v>
      </c>
      <c r="B18" s="86" t="str">
        <f>+'2 CONTEXTO E IDENTIFICACIÓN'!J18</f>
        <v xml:space="preserve"> por a causa de </v>
      </c>
      <c r="C18" s="115">
        <f>'5 VALORACIÓN CONTROL PROBAB.'!V62</f>
        <v>0</v>
      </c>
      <c r="D18" s="87">
        <f>'5 VALORACIÓN CONTROL PROBAB.'!V62</f>
        <v>0</v>
      </c>
      <c r="E18" s="87" t="str">
        <f t="shared" si="0"/>
        <v/>
      </c>
      <c r="F18" s="87" t="str">
        <f t="shared" si="1"/>
        <v/>
      </c>
      <c r="G18" s="370" t="str">
        <f t="shared" si="2"/>
        <v/>
      </c>
      <c r="H18" s="88"/>
      <c r="I18" s="88"/>
      <c r="J18" s="93" t="s">
        <v>242</v>
      </c>
      <c r="K18" s="88"/>
      <c r="L18" s="88"/>
      <c r="M18" s="88"/>
      <c r="N18" s="88"/>
      <c r="O18" s="88"/>
      <c r="P18" s="88"/>
      <c r="S18" s="107"/>
      <c r="U18" s="107"/>
      <c r="V18" s="107"/>
      <c r="W18" s="107"/>
      <c r="X18" s="107"/>
      <c r="Y18" s="373"/>
      <c r="Z18" s="366"/>
      <c r="AA18" s="366"/>
      <c r="AB18" s="366"/>
      <c r="AC18" s="362"/>
      <c r="AD18" s="362"/>
      <c r="AE18" s="367"/>
      <c r="AF18" s="367"/>
      <c r="AG18" s="108"/>
      <c r="AH18" s="108"/>
      <c r="AI18" s="108"/>
      <c r="AJ18" s="108"/>
      <c r="AK18" s="84"/>
      <c r="AL18" s="84"/>
    </row>
    <row r="19" spans="1:38" ht="93" customHeight="1" x14ac:dyDescent="0.2">
      <c r="A19" s="85" t="str">
        <f>'2 CONTEXTO E IDENTIFICACIÓN'!A19</f>
        <v>R11</v>
      </c>
      <c r="B19" s="86" t="str">
        <f>+'2 CONTEXTO E IDENTIFICACIÓN'!J19</f>
        <v xml:space="preserve"> por a causa de </v>
      </c>
      <c r="C19" s="115">
        <f>'5 VALORACIÓN CONTROL PROBAB.'!V68</f>
        <v>0</v>
      </c>
      <c r="D19" s="87">
        <f>'5 VALORACIÓN CONTROL PROBAB.'!V68</f>
        <v>0</v>
      </c>
      <c r="E19" s="87" t="str">
        <f t="shared" si="0"/>
        <v/>
      </c>
      <c r="F19" s="87" t="str">
        <f t="shared" si="1"/>
        <v/>
      </c>
      <c r="G19" s="370" t="str">
        <f t="shared" si="2"/>
        <v/>
      </c>
      <c r="H19" s="88"/>
      <c r="I19" s="88"/>
      <c r="J19" s="97" t="s">
        <v>259</v>
      </c>
      <c r="K19" s="88"/>
      <c r="L19" s="88"/>
      <c r="M19" s="88"/>
      <c r="N19" s="88"/>
      <c r="O19" s="88"/>
      <c r="P19" s="88"/>
      <c r="S19" s="107"/>
      <c r="Y19" s="371"/>
      <c r="Z19" s="81"/>
      <c r="AA19" s="366"/>
      <c r="AB19" s="366"/>
      <c r="AC19" s="362"/>
      <c r="AD19" s="362"/>
      <c r="AE19" s="362"/>
      <c r="AF19" s="363"/>
      <c r="AG19" s="92"/>
      <c r="AH19" s="92"/>
      <c r="AI19" s="92"/>
      <c r="AJ19" s="92"/>
      <c r="AK19" s="84"/>
      <c r="AL19" s="84"/>
    </row>
    <row r="20" spans="1:38" ht="93" customHeight="1" x14ac:dyDescent="0.2">
      <c r="A20" s="85" t="str">
        <f>'2 CONTEXTO E IDENTIFICACIÓN'!A20</f>
        <v>R12</v>
      </c>
      <c r="B20" s="86" t="str">
        <f>+'2 CONTEXTO E IDENTIFICACIÓN'!J20</f>
        <v xml:space="preserve"> por a causa de </v>
      </c>
      <c r="C20" s="115">
        <f>'5 VALORACIÓN CONTROL PROBAB.'!V74</f>
        <v>0</v>
      </c>
      <c r="D20" s="87">
        <f>'5 VALORACIÓN CONTROL PROBAB.'!V74</f>
        <v>0</v>
      </c>
      <c r="E20" s="87" t="str">
        <f t="shared" si="0"/>
        <v/>
      </c>
      <c r="F20" s="87" t="str">
        <f t="shared" si="1"/>
        <v/>
      </c>
      <c r="G20" s="370" t="str">
        <f t="shared" si="2"/>
        <v/>
      </c>
      <c r="H20" s="88"/>
      <c r="I20" s="88"/>
      <c r="J20" s="88"/>
      <c r="K20" s="88"/>
      <c r="L20" s="88"/>
      <c r="M20" s="88"/>
      <c r="N20" s="88"/>
      <c r="O20" s="88"/>
      <c r="P20" s="88"/>
      <c r="Q20" s="109"/>
      <c r="R20" s="109"/>
      <c r="S20" s="107"/>
      <c r="Y20" s="371"/>
      <c r="Z20" s="81"/>
      <c r="AA20" s="366"/>
      <c r="AB20" s="366"/>
      <c r="AC20" s="362"/>
      <c r="AD20" s="362"/>
      <c r="AE20" s="362"/>
      <c r="AF20" s="363"/>
      <c r="AG20" s="92"/>
      <c r="AH20" s="92"/>
      <c r="AI20" s="92"/>
      <c r="AJ20" s="92"/>
      <c r="AK20" s="84"/>
      <c r="AL20" s="84"/>
    </row>
    <row r="21" spans="1:38" ht="93" customHeight="1" x14ac:dyDescent="0.2">
      <c r="A21" s="85" t="str">
        <f>'2 CONTEXTO E IDENTIFICACIÓN'!A21</f>
        <v>R13</v>
      </c>
      <c r="B21" s="86" t="str">
        <f>+'2 CONTEXTO E IDENTIFICACIÓN'!J21</f>
        <v xml:space="preserve"> por a causa de </v>
      </c>
      <c r="C21" s="115">
        <f>'5 VALORACIÓN CONTROL PROBAB.'!V80</f>
        <v>0</v>
      </c>
      <c r="D21" s="87">
        <f>'5 VALORACIÓN CONTROL PROBAB.'!V80</f>
        <v>0</v>
      </c>
      <c r="E21" s="87" t="str">
        <f t="shared" si="0"/>
        <v/>
      </c>
      <c r="F21" s="87" t="str">
        <f t="shared" si="1"/>
        <v/>
      </c>
      <c r="G21" s="370" t="str">
        <f t="shared" si="2"/>
        <v/>
      </c>
      <c r="H21" s="88"/>
      <c r="I21" s="88"/>
      <c r="J21" s="88"/>
      <c r="K21" s="88"/>
      <c r="L21" s="88"/>
      <c r="M21" s="88"/>
      <c r="N21" s="88"/>
      <c r="O21" s="88"/>
      <c r="P21" s="88"/>
      <c r="Q21" s="109"/>
      <c r="R21" s="109"/>
      <c r="S21" s="110"/>
      <c r="Y21" s="371"/>
      <c r="Z21" s="81"/>
      <c r="AA21" s="366"/>
      <c r="AB21" s="366"/>
      <c r="AC21" s="362"/>
      <c r="AD21" s="368"/>
      <c r="AE21" s="368"/>
      <c r="AF21" s="368"/>
      <c r="AG21" s="105"/>
      <c r="AH21" s="105"/>
      <c r="AI21" s="105"/>
      <c r="AJ21" s="92"/>
      <c r="AK21" s="84"/>
      <c r="AL21" s="84"/>
    </row>
    <row r="22" spans="1:38" ht="93" customHeight="1" x14ac:dyDescent="0.2">
      <c r="A22" s="85" t="str">
        <f>'2 CONTEXTO E IDENTIFICACIÓN'!A22</f>
        <v>R14</v>
      </c>
      <c r="B22" s="86" t="str">
        <f>+'2 CONTEXTO E IDENTIFICACIÓN'!J22</f>
        <v xml:space="preserve"> por a causa de </v>
      </c>
      <c r="C22" s="115">
        <f>'5 VALORACIÓN CONTROL PROBAB.'!V86</f>
        <v>0</v>
      </c>
      <c r="D22" s="87">
        <f>'5 VALORACIÓN CONTROL PROBAB.'!V86</f>
        <v>0</v>
      </c>
      <c r="E22" s="87" t="str">
        <f t="shared" si="0"/>
        <v/>
      </c>
      <c r="F22" s="87" t="str">
        <f t="shared" si="1"/>
        <v/>
      </c>
      <c r="G22" s="370" t="str">
        <f t="shared" si="2"/>
        <v/>
      </c>
      <c r="H22" s="88"/>
      <c r="I22" s="88"/>
      <c r="J22" s="88"/>
      <c r="K22" s="88"/>
      <c r="L22" s="88"/>
      <c r="M22" s="88"/>
      <c r="N22" s="88"/>
      <c r="O22" s="88"/>
      <c r="P22" s="88"/>
      <c r="Q22" s="109"/>
      <c r="R22" s="109"/>
      <c r="Y22" s="371"/>
      <c r="Z22" s="81"/>
      <c r="AA22" s="81"/>
      <c r="AB22" s="81"/>
      <c r="AC22" s="362"/>
      <c r="AD22" s="369"/>
      <c r="AE22" s="369"/>
      <c r="AF22" s="369"/>
      <c r="AG22" s="111"/>
      <c r="AH22" s="111"/>
      <c r="AI22" s="111"/>
      <c r="AJ22" s="92"/>
      <c r="AK22" s="84"/>
      <c r="AL22" s="84"/>
    </row>
    <row r="23" spans="1:38" ht="93" customHeight="1" x14ac:dyDescent="0.2">
      <c r="A23" s="85" t="str">
        <f>'2 CONTEXTO E IDENTIFICACIÓN'!A23</f>
        <v>R15</v>
      </c>
      <c r="B23" s="86" t="str">
        <f>+'2 CONTEXTO E IDENTIFICACIÓN'!J23</f>
        <v xml:space="preserve"> por a causa de </v>
      </c>
      <c r="C23" s="115">
        <f>'5 VALORACIÓN CONTROL PROBAB.'!V92</f>
        <v>0</v>
      </c>
      <c r="D23" s="87">
        <f>'5 VALORACIÓN CONTROL PROBAB.'!V92</f>
        <v>0</v>
      </c>
      <c r="E23" s="87" t="str">
        <f t="shared" si="0"/>
        <v/>
      </c>
      <c r="F23" s="87" t="str">
        <f t="shared" si="1"/>
        <v/>
      </c>
      <c r="G23" s="370" t="str">
        <f t="shared" si="2"/>
        <v/>
      </c>
      <c r="H23" s="88"/>
      <c r="I23" s="88"/>
      <c r="J23" s="88"/>
      <c r="K23" s="88"/>
      <c r="L23" s="88"/>
      <c r="M23" s="88"/>
      <c r="N23" s="88"/>
      <c r="O23" s="88"/>
      <c r="P23" s="88"/>
      <c r="Q23" s="109"/>
      <c r="R23" s="109"/>
      <c r="Y23" s="371"/>
      <c r="Z23" s="81"/>
      <c r="AA23" s="81"/>
      <c r="AB23" s="81"/>
      <c r="AC23" s="362"/>
      <c r="AD23" s="368"/>
      <c r="AE23" s="368"/>
      <c r="AF23" s="368"/>
      <c r="AG23" s="105"/>
      <c r="AH23" s="105"/>
      <c r="AI23" s="105"/>
      <c r="AJ23" s="92"/>
      <c r="AK23" s="84"/>
      <c r="AL23" s="84"/>
    </row>
    <row r="24" spans="1:38" ht="93" customHeight="1" x14ac:dyDescent="0.2">
      <c r="A24" s="85" t="str">
        <f>'2 CONTEXTO E IDENTIFICACIÓN'!A24</f>
        <v>R16</v>
      </c>
      <c r="B24" s="86" t="str">
        <f>+'2 CONTEXTO E IDENTIFICACIÓN'!J24</f>
        <v xml:space="preserve"> por a causa de </v>
      </c>
      <c r="C24" s="115">
        <f>'5 VALORACIÓN CONTROL PROBAB.'!V98</f>
        <v>0</v>
      </c>
      <c r="D24" s="87">
        <f>'5 VALORACIÓN CONTROL PROBAB.'!V98</f>
        <v>0</v>
      </c>
      <c r="E24" s="87" t="str">
        <f t="shared" si="0"/>
        <v/>
      </c>
      <c r="F24" s="87" t="str">
        <f t="shared" si="1"/>
        <v/>
      </c>
      <c r="G24" s="370" t="str">
        <f t="shared" si="2"/>
        <v/>
      </c>
      <c r="H24" s="88"/>
      <c r="I24" s="88"/>
      <c r="J24" s="88"/>
      <c r="K24" s="88"/>
      <c r="L24" s="88"/>
      <c r="M24" s="88"/>
      <c r="N24" s="88"/>
      <c r="O24" s="88"/>
      <c r="P24" s="88"/>
      <c r="Y24" s="371"/>
      <c r="Z24" s="81"/>
      <c r="AA24" s="81"/>
      <c r="AB24" s="81"/>
      <c r="AC24" s="362"/>
      <c r="AD24" s="368"/>
      <c r="AE24" s="368"/>
      <c r="AF24" s="368"/>
      <c r="AG24" s="105"/>
      <c r="AH24" s="105"/>
      <c r="AI24" s="105"/>
      <c r="AJ24" s="92"/>
      <c r="AK24" s="84"/>
      <c r="AL24" s="84"/>
    </row>
    <row r="25" spans="1:38" ht="93" customHeight="1" x14ac:dyDescent="0.25">
      <c r="A25" s="85" t="str">
        <f>'2 CONTEXTO E IDENTIFICACIÓN'!A25</f>
        <v>R17</v>
      </c>
      <c r="B25" s="86" t="str">
        <f>+'2 CONTEXTO E IDENTIFICACIÓN'!J25</f>
        <v xml:space="preserve"> por a causa de </v>
      </c>
      <c r="C25" s="115">
        <f>'5 VALORACIÓN CONTROL PROBAB.'!V104</f>
        <v>0</v>
      </c>
      <c r="D25" s="87">
        <f>'5 VALORACIÓN CONTROL PROBAB.'!V104</f>
        <v>0</v>
      </c>
      <c r="E25" s="87" t="str">
        <f t="shared" si="0"/>
        <v/>
      </c>
      <c r="F25" s="87" t="str">
        <f t="shared" si="1"/>
        <v/>
      </c>
      <c r="G25" s="370" t="str">
        <f t="shared" si="2"/>
        <v/>
      </c>
      <c r="H25" s="88"/>
      <c r="I25" s="88"/>
      <c r="J25" s="88"/>
      <c r="K25" s="88"/>
      <c r="L25" s="88"/>
      <c r="M25" s="88"/>
      <c r="N25" s="88"/>
      <c r="O25" s="88"/>
      <c r="P25" s="88"/>
      <c r="Y25" s="371"/>
      <c r="Z25" s="81"/>
      <c r="AA25" s="81"/>
      <c r="AB25" s="81"/>
      <c r="AC25" s="81"/>
      <c r="AD25" s="81"/>
      <c r="AE25" s="81"/>
      <c r="AF25" s="370"/>
    </row>
    <row r="26" spans="1:38" ht="93" customHeight="1" x14ac:dyDescent="0.25">
      <c r="A26" s="85" t="str">
        <f>'2 CONTEXTO E IDENTIFICACIÓN'!A26</f>
        <v>R18</v>
      </c>
      <c r="B26" s="86" t="str">
        <f>+'2 CONTEXTO E IDENTIFICACIÓN'!J26</f>
        <v xml:space="preserve"> por a causa de </v>
      </c>
      <c r="C26" s="115">
        <f>'5 VALORACIÓN CONTROL PROBAB.'!V110</f>
        <v>0</v>
      </c>
      <c r="D26" s="87">
        <f>'5 VALORACIÓN CONTROL PROBAB.'!V110</f>
        <v>0</v>
      </c>
      <c r="E26" s="87" t="str">
        <f t="shared" si="0"/>
        <v/>
      </c>
      <c r="F26" s="87" t="str">
        <f t="shared" si="1"/>
        <v/>
      </c>
      <c r="G26" s="370" t="str">
        <f t="shared" si="2"/>
        <v/>
      </c>
      <c r="H26" s="88"/>
      <c r="I26" s="88"/>
      <c r="J26" s="88"/>
      <c r="K26" s="88"/>
      <c r="L26" s="88"/>
      <c r="M26" s="88"/>
      <c r="N26" s="88"/>
      <c r="O26" s="88"/>
      <c r="P26" s="88"/>
      <c r="Y26" s="371"/>
      <c r="Z26" s="81"/>
      <c r="AA26" s="81"/>
      <c r="AB26" s="81"/>
      <c r="AC26" s="81"/>
      <c r="AD26" s="81"/>
      <c r="AE26" s="81"/>
      <c r="AF26" s="370"/>
    </row>
    <row r="27" spans="1:38" ht="93" customHeight="1" x14ac:dyDescent="0.25">
      <c r="A27" s="85" t="str">
        <f>'2 CONTEXTO E IDENTIFICACIÓN'!A27</f>
        <v>R19</v>
      </c>
      <c r="B27" s="86" t="str">
        <f>+'2 CONTEXTO E IDENTIFICACIÓN'!J27</f>
        <v xml:space="preserve"> por a causa de </v>
      </c>
      <c r="C27" s="115">
        <f>'5 VALORACIÓN CONTROL PROBAB.'!V116</f>
        <v>0</v>
      </c>
      <c r="D27" s="87">
        <f>'5 VALORACIÓN CONTROL PROBAB.'!V116</f>
        <v>0</v>
      </c>
      <c r="E27" s="87" t="str">
        <f t="shared" si="0"/>
        <v/>
      </c>
      <c r="F27" s="87" t="str">
        <f t="shared" si="1"/>
        <v/>
      </c>
      <c r="G27" s="370" t="str">
        <f t="shared" si="2"/>
        <v/>
      </c>
      <c r="H27" s="88"/>
      <c r="I27" s="88"/>
      <c r="J27" s="88"/>
      <c r="K27" s="88"/>
      <c r="L27" s="88"/>
      <c r="M27" s="88"/>
      <c r="N27" s="88"/>
      <c r="O27" s="88"/>
      <c r="P27" s="88"/>
      <c r="Y27" s="371"/>
      <c r="Z27" s="81"/>
      <c r="AA27" s="81"/>
      <c r="AB27" s="81"/>
      <c r="AC27" s="81"/>
      <c r="AD27" s="81"/>
      <c r="AE27" s="81"/>
      <c r="AF27" s="370"/>
    </row>
    <row r="28" spans="1:38" ht="93" customHeight="1" x14ac:dyDescent="0.25">
      <c r="A28" s="85" t="str">
        <f>'2 CONTEXTO E IDENTIFICACIÓN'!A28</f>
        <v>R20</v>
      </c>
      <c r="B28" s="86" t="str">
        <f>+'2 CONTEXTO E IDENTIFICACIÓN'!J28</f>
        <v xml:space="preserve"> por a causa de </v>
      </c>
      <c r="C28" s="115">
        <f>'5 VALORACIÓN CONTROL PROBAB.'!V122</f>
        <v>0</v>
      </c>
      <c r="D28" s="87">
        <f>'5 VALORACIÓN CONTROL PROBAB.'!V122</f>
        <v>0</v>
      </c>
      <c r="E28" s="87" t="str">
        <f t="shared" si="0"/>
        <v/>
      </c>
      <c r="F28" s="87" t="str">
        <f t="shared" si="1"/>
        <v/>
      </c>
      <c r="G28" s="370" t="str">
        <f t="shared" si="2"/>
        <v/>
      </c>
      <c r="H28" s="88"/>
      <c r="I28" s="88"/>
      <c r="J28" s="88"/>
      <c r="K28" s="88"/>
      <c r="L28" s="88"/>
      <c r="M28" s="88"/>
      <c r="N28" s="88"/>
      <c r="O28" s="88"/>
      <c r="P28" s="88"/>
      <c r="Y28" s="371"/>
      <c r="Z28" s="81"/>
      <c r="AA28" s="81"/>
      <c r="AB28" s="81"/>
      <c r="AC28" s="81"/>
      <c r="AD28" s="81"/>
      <c r="AE28" s="81"/>
      <c r="AF28" s="370"/>
    </row>
    <row r="29" spans="1:38" ht="14.45" customHeight="1" x14ac:dyDescent="0.25">
      <c r="B29" s="68"/>
      <c r="D29" s="68"/>
      <c r="H29" s="68"/>
      <c r="I29" s="68"/>
      <c r="J29" s="68"/>
      <c r="K29" s="68"/>
      <c r="L29" s="68"/>
      <c r="M29" s="68"/>
      <c r="N29" s="68"/>
      <c r="O29" s="68"/>
      <c r="P29" s="68"/>
      <c r="AA29" s="73"/>
      <c r="AB29" s="73"/>
      <c r="AC29" s="73"/>
      <c r="AD29" s="73"/>
      <c r="AE29" s="73"/>
      <c r="AF29" s="68"/>
      <c r="AG29" s="68"/>
      <c r="AH29" s="68"/>
      <c r="AI29" s="68"/>
      <c r="AJ29" s="68"/>
    </row>
    <row r="30" spans="1:38" ht="39" hidden="1" customHeight="1" x14ac:dyDescent="0.25">
      <c r="B30" s="68"/>
      <c r="D30" s="68"/>
      <c r="H30" s="68"/>
      <c r="I30" s="68"/>
      <c r="J30" s="68"/>
      <c r="K30" s="68"/>
      <c r="L30" s="68"/>
      <c r="M30" s="68"/>
      <c r="N30" s="68"/>
      <c r="O30" s="68"/>
      <c r="P30" s="68"/>
      <c r="AA30" s="73"/>
      <c r="AB30" s="73"/>
      <c r="AC30" s="73"/>
      <c r="AD30" s="73"/>
      <c r="AE30" s="73"/>
      <c r="AF30" s="68"/>
      <c r="AG30" s="68"/>
      <c r="AH30" s="68"/>
      <c r="AI30" s="68"/>
      <c r="AJ30" s="68"/>
    </row>
    <row r="31" spans="1:38" ht="19.5" hidden="1" customHeight="1" x14ac:dyDescent="0.25">
      <c r="B31" s="68"/>
      <c r="D31" s="68"/>
      <c r="H31" s="68"/>
      <c r="I31" s="68"/>
      <c r="J31" s="68"/>
      <c r="K31" s="68"/>
      <c r="L31" s="68"/>
      <c r="M31" s="68"/>
      <c r="N31" s="68"/>
      <c r="O31" s="68"/>
      <c r="P31" s="68"/>
      <c r="AA31" s="73"/>
      <c r="AB31" s="73"/>
      <c r="AC31" s="73"/>
      <c r="AD31" s="73"/>
      <c r="AE31" s="73"/>
      <c r="AF31" s="68"/>
      <c r="AG31" s="68"/>
      <c r="AH31" s="68"/>
      <c r="AI31" s="68"/>
      <c r="AJ31" s="68"/>
    </row>
    <row r="32" spans="1:38" ht="19.5" hidden="1" customHeight="1" x14ac:dyDescent="0.25">
      <c r="B32" s="68"/>
      <c r="D32" s="68"/>
      <c r="H32" s="68"/>
      <c r="I32" s="68"/>
      <c r="J32" s="68"/>
      <c r="K32" s="68"/>
      <c r="L32" s="68"/>
      <c r="M32" s="68"/>
      <c r="N32" s="68"/>
      <c r="O32" s="68"/>
      <c r="P32" s="68"/>
      <c r="AA32" s="73"/>
      <c r="AB32" s="73"/>
      <c r="AC32" s="73"/>
      <c r="AD32" s="73"/>
      <c r="AE32" s="73"/>
      <c r="AF32" s="68"/>
      <c r="AG32" s="68"/>
      <c r="AH32" s="68"/>
      <c r="AI32" s="68"/>
      <c r="AJ32" s="68"/>
    </row>
    <row r="33" spans="3:31" s="68" customFormat="1" ht="19.5" hidden="1" customHeight="1" x14ac:dyDescent="0.25">
      <c r="C33" s="73"/>
      <c r="E33" s="73"/>
      <c r="F33" s="73"/>
      <c r="G33" s="73"/>
      <c r="Y33" s="73"/>
      <c r="AA33" s="73"/>
      <c r="AB33" s="73"/>
      <c r="AC33" s="73"/>
      <c r="AD33" s="73"/>
      <c r="AE33" s="73"/>
    </row>
    <row r="34" spans="3:31" s="68" customFormat="1" ht="19.5" hidden="1" customHeight="1" x14ac:dyDescent="0.25">
      <c r="C34" s="73"/>
      <c r="E34" s="73"/>
      <c r="F34" s="73"/>
      <c r="G34" s="73"/>
      <c r="Y34" s="73"/>
      <c r="AA34" s="73"/>
      <c r="AB34" s="73"/>
      <c r="AC34" s="73"/>
      <c r="AD34" s="73"/>
      <c r="AE34" s="73"/>
    </row>
    <row r="35" spans="3:31" s="68" customFormat="1" ht="19.5" hidden="1" customHeight="1" x14ac:dyDescent="0.25">
      <c r="C35" s="73"/>
      <c r="E35" s="73"/>
      <c r="F35" s="73"/>
      <c r="G35" s="73"/>
      <c r="Y35" s="73"/>
      <c r="AA35" s="73"/>
      <c r="AB35" s="73"/>
      <c r="AC35" s="73"/>
      <c r="AD35" s="73"/>
      <c r="AE35" s="73"/>
    </row>
  </sheetData>
  <sheetProtection formatCells="0" formatColumns="0" formatRows="0" sort="0" autoFilter="0" pivotTables="0"/>
  <dataConsolidate/>
  <mergeCells count="14">
    <mergeCell ref="A1:A2"/>
    <mergeCell ref="B1:B2"/>
    <mergeCell ref="I6:O6"/>
    <mergeCell ref="B4:D4"/>
    <mergeCell ref="B5:D5"/>
    <mergeCell ref="C1:D1"/>
    <mergeCell ref="K5:V5"/>
    <mergeCell ref="T6:X6"/>
    <mergeCell ref="Y7:AC7"/>
    <mergeCell ref="AD7:AF7"/>
    <mergeCell ref="E7:G7"/>
    <mergeCell ref="K7:O7"/>
    <mergeCell ref="I9:I13"/>
    <mergeCell ref="Q9:Q13"/>
  </mergeCells>
  <conditionalFormatting sqref="D9:E28">
    <cfRule type="cellIs" dxfId="31" priority="1" operator="equal">
      <formula>$S$13</formula>
    </cfRule>
    <cfRule type="cellIs" dxfId="30" priority="2" operator="equal">
      <formula>$S$12</formula>
    </cfRule>
    <cfRule type="cellIs" dxfId="29" priority="3" operator="equal">
      <formula>$S$11</formula>
    </cfRule>
    <cfRule type="cellIs" dxfId="28" priority="4" operator="equal">
      <formula>$S$10</formula>
    </cfRule>
    <cfRule type="cellIs" dxfId="27" priority="5" operator="equal">
      <formula>$S$9</formula>
    </cfRule>
  </conditionalFormatting>
  <conditionalFormatting sqref="F9:F28">
    <cfRule type="cellIs" dxfId="26" priority="6" operator="equal">
      <formula>$T$8</formula>
    </cfRule>
    <cfRule type="cellIs" dxfId="25" priority="7" operator="equal">
      <formula>$U$8</formula>
    </cfRule>
    <cfRule type="cellIs" dxfId="24" priority="8" operator="equal">
      <formula>$V$8</formula>
    </cfRule>
    <cfRule type="cellIs" dxfId="23" priority="9" operator="equal">
      <formula>$W$8</formula>
    </cfRule>
    <cfRule type="cellIs" dxfId="22" priority="10" operator="equal">
      <formula>$X$8</formula>
    </cfRule>
  </conditionalFormatting>
  <conditionalFormatting sqref="G9:G28">
    <cfRule type="cellIs" dxfId="21" priority="274" operator="equal">
      <formula>$J$16</formula>
    </cfRule>
    <cfRule type="cellIs" dxfId="20" priority="275" operator="equal">
      <formula>$J$17</formula>
    </cfRule>
    <cfRule type="cellIs" dxfId="19" priority="276" operator="equal">
      <formula>$J$18</formula>
    </cfRule>
    <cfRule type="cellIs" dxfId="18" priority="277" operator="equal">
      <formula>$J$19</formula>
    </cfRule>
  </conditionalFormatting>
  <dataValidations count="3">
    <dataValidation allowBlank="1" showInputMessage="1" showErrorMessage="1" prompt="Es la materialización del riesgo y las consecuencias de su aparición. Su escala es: 5 bajo impacto, 10 medio, 20 alto impacto._x000a_" sqref="JD8:JJ8" xr:uid="{00000000-0002-0000-0600-000000000000}"/>
    <dataValidation allowBlank="1" showInputMessage="1" showErrorMessage="1" prompt="La probabilidad se encuentra determinada por una escala de 1 a 3, siendo 1 la menor probabilidad de ocurrencia del riesgo y 3 la mayor probabilidad de  ocurrencia." sqref="JC8" xr:uid="{00000000-0002-0000-0600-000001000000}"/>
    <dataValidation type="list" allowBlank="1" showInputMessage="1" showErrorMessage="1" sqref="JD9:JJ16"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3000000}">
          <x14:formula1>
            <xm:f>'10 FORMULAS'!$S$3:$S$7</xm:f>
          </x14:formula1>
          <xm:sqref>Y9:Y28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39997558519241921"/>
  </sheetPr>
  <dimension ref="A1:JH72"/>
  <sheetViews>
    <sheetView showGridLines="0" zoomScale="70" zoomScaleNormal="70" workbookViewId="0">
      <pane xSplit="1" ySplit="9" topLeftCell="B10" activePane="bottomRight" state="frozen"/>
      <selection pane="topRight" activeCell="B1" sqref="B1"/>
      <selection pane="bottomLeft" activeCell="A7" sqref="A7"/>
      <selection pane="bottomRight" activeCell="AA11" sqref="AA11"/>
    </sheetView>
  </sheetViews>
  <sheetFormatPr baseColWidth="10" defaultColWidth="0" defaultRowHeight="12.75" zeroHeight="1" x14ac:dyDescent="0.25"/>
  <cols>
    <col min="1" max="1" width="11.42578125" style="68" customWidth="1"/>
    <col min="2" max="2" width="9.140625" style="73" bestFit="1" customWidth="1"/>
    <col min="3" max="4" width="15.42578125" style="73" customWidth="1"/>
    <col min="5" max="6" width="15.42578125" style="116" customWidth="1"/>
    <col min="7" max="7" width="15.42578125" style="73" customWidth="1"/>
    <col min="8" max="8" width="3.85546875" style="73" customWidth="1"/>
    <col min="9" max="9" width="7.42578125" style="73" customWidth="1"/>
    <col min="10" max="10" width="14" style="73" customWidth="1"/>
    <col min="11" max="15" width="12.42578125" style="73" customWidth="1"/>
    <col min="16" max="16" width="3.85546875" style="73" customWidth="1"/>
    <col min="17" max="17" width="4.85546875" style="68" hidden="1" customWidth="1"/>
    <col min="18" max="18" width="6.140625" style="68" hidden="1" customWidth="1"/>
    <col min="19" max="24" width="14" style="68" hidden="1" customWidth="1"/>
    <col min="25" max="29" width="11.42578125" style="68" customWidth="1"/>
    <col min="30" max="30" width="5.42578125" style="68" bestFit="1" customWidth="1"/>
    <col min="31" max="31" width="26.85546875" style="68" customWidth="1"/>
    <col min="32" max="32" width="22.85546875" style="73" customWidth="1"/>
    <col min="33" max="36" width="22.85546875" style="73" hidden="1" customWidth="1"/>
    <col min="37" max="37" width="23.42578125" style="68" hidden="1" customWidth="1"/>
    <col min="38" max="265" width="11.42578125" style="68" hidden="1" customWidth="1"/>
    <col min="266" max="266" width="12.42578125" style="68" hidden="1" customWidth="1"/>
    <col min="267" max="267" width="47" style="68" hidden="1" customWidth="1"/>
    <col min="268" max="268" width="35" style="68" hidden="1" customWidth="1"/>
    <col min="269" max="16384" width="14.42578125" style="68" hidden="1"/>
  </cols>
  <sheetData>
    <row r="1" spans="1:38" s="56" customFormat="1" ht="15.75" customHeight="1" x14ac:dyDescent="0.2">
      <c r="A1" s="503"/>
      <c r="B1" s="509" t="str">
        <f>+'2 CONTEXTO E IDENTIFICACIÓN'!A1</f>
        <v>MAPA DE RIESGOS INTEGRAL</v>
      </c>
      <c r="C1" s="509"/>
      <c r="D1" s="509"/>
      <c r="E1" s="496"/>
      <c r="F1" s="497"/>
      <c r="J1" s="201" t="str">
        <f>+'2 CONTEXTO E IDENTIFICACIÓN'!$I$4</f>
        <v>Elaboración o Actualización:</v>
      </c>
      <c r="K1" s="215">
        <f>'2 CONTEXTO E IDENTIFICACIÓN'!J4</f>
        <v>46041</v>
      </c>
      <c r="L1" s="13"/>
      <c r="M1" s="13"/>
      <c r="AF1" s="57"/>
      <c r="AG1" s="57"/>
      <c r="AH1" s="57"/>
      <c r="AI1" s="57"/>
      <c r="AJ1" s="57"/>
    </row>
    <row r="2" spans="1:38" s="56" customFormat="1" ht="15.75" customHeight="1" x14ac:dyDescent="0.2">
      <c r="A2" s="503"/>
      <c r="B2" s="509"/>
      <c r="C2" s="509"/>
      <c r="D2" s="509"/>
      <c r="E2" s="39" t="str">
        <f>+'2 CONTEXTO E IDENTIFICACIÓN'!A2</f>
        <v>VERSIÓN DEL MAPA DE RIESGOS:</v>
      </c>
      <c r="F2" s="112">
        <f>'2 CONTEXTO E IDENTIFICACIÓN'!B2</f>
        <v>1</v>
      </c>
      <c r="G2" s="58"/>
      <c r="H2" s="58"/>
      <c r="J2" s="204" t="str">
        <f>+'2 CONTEXTO E IDENTIFICACIÓN'!$E$5</f>
        <v>Vigencia: 2026</v>
      </c>
      <c r="K2" s="202">
        <f>'2 CONTEXTO E IDENTIFICACIÓN'!G5</f>
        <v>46023</v>
      </c>
      <c r="L2" s="203" t="s">
        <v>50</v>
      </c>
      <c r="M2" s="200">
        <f>'2 CONTEXTO E IDENTIFICACIÓN'!J5</f>
        <v>46386</v>
      </c>
      <c r="N2" s="59"/>
      <c r="O2" s="59"/>
      <c r="P2" s="58"/>
      <c r="AF2" s="57"/>
      <c r="AG2" s="57"/>
      <c r="AH2" s="57"/>
      <c r="AI2" s="57"/>
      <c r="AJ2" s="57"/>
    </row>
    <row r="3" spans="1:38" s="56" customFormat="1" x14ac:dyDescent="0.2">
      <c r="A3" s="60"/>
      <c r="B3" s="58"/>
      <c r="C3" s="58"/>
      <c r="D3" s="58"/>
      <c r="E3" s="205"/>
      <c r="F3" s="205"/>
      <c r="G3" s="58"/>
      <c r="H3" s="58"/>
      <c r="N3" s="59"/>
      <c r="O3" s="59"/>
      <c r="P3" s="58"/>
      <c r="AF3" s="57"/>
      <c r="AG3" s="57"/>
      <c r="AH3" s="57"/>
      <c r="AI3" s="57"/>
      <c r="AJ3" s="57"/>
    </row>
    <row r="4" spans="1:38" s="56" customFormat="1" ht="15.75" customHeight="1" x14ac:dyDescent="0.2">
      <c r="A4" s="12" t="s">
        <v>46</v>
      </c>
      <c r="B4" s="488" t="str">
        <f>'2 CONTEXTO E IDENTIFICACIÓN'!B4</f>
        <v>UAERMV</v>
      </c>
      <c r="C4" s="488"/>
      <c r="D4" s="488"/>
      <c r="E4" s="54"/>
      <c r="F4" s="205"/>
      <c r="G4" s="58"/>
      <c r="H4" s="58"/>
      <c r="I4" s="206"/>
      <c r="J4" s="206"/>
      <c r="K4" s="207"/>
      <c r="L4" s="207"/>
      <c r="M4" s="207"/>
      <c r="N4" s="59"/>
      <c r="O4" s="59"/>
      <c r="P4" s="58"/>
      <c r="AF4" s="57"/>
      <c r="AG4" s="57"/>
      <c r="AH4" s="57"/>
      <c r="AI4" s="57"/>
      <c r="AJ4" s="57"/>
    </row>
    <row r="5" spans="1:38" s="56" customFormat="1" ht="15.75" customHeight="1" x14ac:dyDescent="0.2">
      <c r="A5" s="12" t="s">
        <v>47</v>
      </c>
      <c r="B5" s="488" t="str">
        <f>'2 CONTEXTO E IDENTIFICACIÓN'!F4</f>
        <v>14. Gestión Ambiental</v>
      </c>
      <c r="C5" s="489"/>
      <c r="D5" s="489"/>
      <c r="E5" s="54"/>
      <c r="F5" s="205"/>
      <c r="G5" s="58"/>
      <c r="H5" s="58"/>
      <c r="I5" s="206"/>
      <c r="J5" s="206"/>
      <c r="K5" s="207"/>
      <c r="L5" s="207"/>
      <c r="M5" s="207"/>
      <c r="N5" s="59"/>
      <c r="O5" s="59"/>
      <c r="P5" s="58"/>
      <c r="AF5" s="57"/>
      <c r="AG5" s="57"/>
      <c r="AH5" s="57"/>
      <c r="AI5" s="57"/>
      <c r="AJ5" s="57"/>
    </row>
    <row r="6" spans="1:38" s="56" customFormat="1" ht="15" thickBot="1" x14ac:dyDescent="0.25">
      <c r="D6" s="54"/>
      <c r="E6" s="54"/>
      <c r="F6" s="113"/>
      <c r="AF6" s="57"/>
      <c r="AG6" s="57"/>
      <c r="AH6" s="57"/>
      <c r="AI6" s="57"/>
      <c r="AJ6" s="57"/>
    </row>
    <row r="7" spans="1:38" s="376" customFormat="1" ht="23.25" customHeight="1" thickBot="1" x14ac:dyDescent="0.3">
      <c r="A7" s="584" t="s">
        <v>253</v>
      </c>
      <c r="B7" s="585"/>
      <c r="C7" s="585"/>
      <c r="D7" s="585"/>
      <c r="E7" s="585"/>
      <c r="F7" s="585"/>
      <c r="G7" s="586"/>
      <c r="I7" s="584" t="s">
        <v>279</v>
      </c>
      <c r="J7" s="585"/>
      <c r="K7" s="585"/>
      <c r="L7" s="585"/>
      <c r="M7" s="585"/>
      <c r="N7" s="585"/>
      <c r="O7" s="586"/>
      <c r="R7" s="377"/>
      <c r="S7" s="378"/>
      <c r="T7" s="501" t="s">
        <v>125</v>
      </c>
      <c r="U7" s="501"/>
      <c r="V7" s="501"/>
      <c r="W7" s="501"/>
      <c r="X7" s="502"/>
      <c r="AF7" s="57"/>
      <c r="AG7" s="57"/>
      <c r="AH7" s="57"/>
      <c r="AI7" s="57"/>
      <c r="AJ7" s="57"/>
    </row>
    <row r="8" spans="1:38" ht="18" customHeight="1" x14ac:dyDescent="0.25">
      <c r="A8" s="66"/>
      <c r="B8" s="67"/>
      <c r="C8" s="501" t="s">
        <v>125</v>
      </c>
      <c r="D8" s="501"/>
      <c r="E8" s="501"/>
      <c r="F8" s="501"/>
      <c r="G8" s="502"/>
      <c r="H8" s="65"/>
      <c r="I8" s="66"/>
      <c r="J8" s="67"/>
      <c r="K8" s="501" t="s">
        <v>125</v>
      </c>
      <c r="L8" s="501"/>
      <c r="M8" s="501"/>
      <c r="N8" s="501"/>
      <c r="O8" s="502"/>
      <c r="P8" s="65"/>
      <c r="R8" s="69"/>
      <c r="T8" s="70">
        <v>0.2</v>
      </c>
      <c r="U8" s="70">
        <v>0.4</v>
      </c>
      <c r="V8" s="70">
        <v>0.6</v>
      </c>
      <c r="W8" s="70">
        <v>0.8</v>
      </c>
      <c r="X8" s="71">
        <v>1</v>
      </c>
      <c r="Y8" s="72"/>
      <c r="Z8" s="72"/>
      <c r="AA8" s="72"/>
      <c r="AB8" s="72"/>
      <c r="AC8" s="72"/>
      <c r="AD8" s="72"/>
      <c r="AE8" s="72"/>
    </row>
    <row r="9" spans="1:38" x14ac:dyDescent="0.2">
      <c r="A9" s="69"/>
      <c r="B9" s="78"/>
      <c r="C9" s="79" t="s">
        <v>235</v>
      </c>
      <c r="D9" s="79" t="s">
        <v>238</v>
      </c>
      <c r="E9" s="79" t="s">
        <v>242</v>
      </c>
      <c r="F9" s="79" t="s">
        <v>246</v>
      </c>
      <c r="G9" s="80" t="s">
        <v>250</v>
      </c>
      <c r="H9" s="65"/>
      <c r="I9" s="69"/>
      <c r="J9" s="78"/>
      <c r="K9" s="79" t="s">
        <v>235</v>
      </c>
      <c r="L9" s="79" t="s">
        <v>238</v>
      </c>
      <c r="M9" s="79" t="s">
        <v>242</v>
      </c>
      <c r="N9" s="79" t="s">
        <v>246</v>
      </c>
      <c r="O9" s="80" t="s">
        <v>250</v>
      </c>
      <c r="P9" s="65"/>
      <c r="R9" s="69"/>
      <c r="S9" s="81"/>
      <c r="T9" s="82" t="s">
        <v>235</v>
      </c>
      <c r="U9" s="82" t="s">
        <v>238</v>
      </c>
      <c r="V9" s="82" t="s">
        <v>242</v>
      </c>
      <c r="W9" s="82" t="s">
        <v>246</v>
      </c>
      <c r="X9" s="83" t="s">
        <v>250</v>
      </c>
      <c r="AA9" s="72"/>
      <c r="AB9" s="72"/>
      <c r="AC9" s="84"/>
      <c r="AD9" s="84"/>
      <c r="AE9" s="84"/>
      <c r="AF9" s="84"/>
      <c r="AG9" s="84"/>
      <c r="AH9" s="84"/>
      <c r="AI9" s="84"/>
      <c r="AJ9" s="84"/>
      <c r="AK9" s="84"/>
      <c r="AL9" s="84"/>
    </row>
    <row r="10" spans="1:38" ht="55.5" customHeight="1" x14ac:dyDescent="0.2">
      <c r="A10" s="507" t="s">
        <v>106</v>
      </c>
      <c r="B10" s="79" t="s">
        <v>248</v>
      </c>
      <c r="C10" s="89" t="str">
        <f>+'4 MAPA CALOR INHERENTE'!I10</f>
        <v xml:space="preserve">                   </v>
      </c>
      <c r="D10" s="89" t="str">
        <f>+'4 MAPA CALOR INHERENTE'!J10</f>
        <v xml:space="preserve">                   </v>
      </c>
      <c r="E10" s="89" t="str">
        <f>+'4 MAPA CALOR INHERENTE'!K10</f>
        <v xml:space="preserve">                   </v>
      </c>
      <c r="F10" s="89" t="str">
        <f>+'4 MAPA CALOR INHERENTE'!L10</f>
        <v xml:space="preserve">                   </v>
      </c>
      <c r="G10" s="90" t="str">
        <f>+'4 MAPA CALOR INHERENTE'!M10</f>
        <v xml:space="preserve">                   </v>
      </c>
      <c r="H10" s="88"/>
      <c r="I10" s="507" t="s">
        <v>106</v>
      </c>
      <c r="J10" s="79" t="s">
        <v>248</v>
      </c>
      <c r="K10" s="89" t="str">
        <f>+'6 MAPA CALOR RESIDUAL-TRATAMIEN'!K9</f>
        <v xml:space="preserve">                   </v>
      </c>
      <c r="L10" s="89" t="str">
        <f>+'6 MAPA CALOR RESIDUAL-TRATAMIEN'!L9</f>
        <v xml:space="preserve">                   </v>
      </c>
      <c r="M10" s="89" t="str">
        <f>+'6 MAPA CALOR RESIDUAL-TRATAMIEN'!M9</f>
        <v xml:space="preserve">                   </v>
      </c>
      <c r="N10" s="89" t="str">
        <f>+'6 MAPA CALOR RESIDUAL-TRATAMIEN'!N9</f>
        <v xml:space="preserve">                   </v>
      </c>
      <c r="O10" s="90" t="str">
        <f>+'6 MAPA CALOR RESIDUAL-TRATAMIEN'!O9</f>
        <v xml:space="preserve">                   </v>
      </c>
      <c r="P10" s="88"/>
      <c r="Q10" s="587" t="s">
        <v>106</v>
      </c>
      <c r="R10" s="91">
        <v>1</v>
      </c>
      <c r="S10" s="82" t="s">
        <v>248</v>
      </c>
      <c r="T10" s="89" t="s">
        <v>257</v>
      </c>
      <c r="U10" s="89" t="s">
        <v>257</v>
      </c>
      <c r="V10" s="89" t="s">
        <v>257</v>
      </c>
      <c r="W10" s="89" t="s">
        <v>257</v>
      </c>
      <c r="X10" s="90" t="s">
        <v>258</v>
      </c>
      <c r="AA10" s="72"/>
      <c r="AB10" s="72"/>
      <c r="AC10" s="84"/>
      <c r="AD10" s="84"/>
      <c r="AE10" s="84"/>
      <c r="AF10" s="92"/>
      <c r="AG10" s="92"/>
      <c r="AH10" s="92"/>
      <c r="AI10" s="92"/>
      <c r="AJ10" s="92"/>
      <c r="AK10" s="84"/>
      <c r="AL10" s="84"/>
    </row>
    <row r="11" spans="1:38" ht="55.5" customHeight="1" x14ac:dyDescent="0.2">
      <c r="A11" s="507"/>
      <c r="B11" s="79" t="s">
        <v>244</v>
      </c>
      <c r="C11" s="93" t="str">
        <f>+'4 MAPA CALOR INHERENTE'!I11</f>
        <v xml:space="preserve">                   </v>
      </c>
      <c r="D11" s="93" t="str">
        <f>+'4 MAPA CALOR INHERENTE'!J11</f>
        <v xml:space="preserve">                   </v>
      </c>
      <c r="E11" s="89" t="str">
        <f>+'4 MAPA CALOR INHERENTE'!K11</f>
        <v xml:space="preserve"> R2                  </v>
      </c>
      <c r="F11" s="89" t="str">
        <f>+'4 MAPA CALOR INHERENTE'!L11</f>
        <v xml:space="preserve">                   </v>
      </c>
      <c r="G11" s="90" t="str">
        <f>+'4 MAPA CALOR INHERENTE'!M11</f>
        <v xml:space="preserve">                   </v>
      </c>
      <c r="H11" s="88"/>
      <c r="I11" s="507"/>
      <c r="J11" s="79" t="s">
        <v>244</v>
      </c>
      <c r="K11" s="93" t="str">
        <f>+'6 MAPA CALOR RESIDUAL-TRATAMIEN'!K10</f>
        <v xml:space="preserve">                   </v>
      </c>
      <c r="L11" s="93" t="str">
        <f>+'6 MAPA CALOR RESIDUAL-TRATAMIEN'!L10</f>
        <v xml:space="preserve">                   </v>
      </c>
      <c r="M11" s="89" t="str">
        <f>+'6 MAPA CALOR RESIDUAL-TRATAMIEN'!M10</f>
        <v xml:space="preserve">                   </v>
      </c>
      <c r="N11" s="89" t="str">
        <f>+'6 MAPA CALOR RESIDUAL-TRATAMIEN'!N10</f>
        <v xml:space="preserve">                   </v>
      </c>
      <c r="O11" s="90" t="str">
        <f>+'6 MAPA CALOR RESIDUAL-TRATAMIEN'!O10</f>
        <v xml:space="preserve">                   </v>
      </c>
      <c r="P11" s="88"/>
      <c r="Q11" s="587"/>
      <c r="R11" s="91">
        <v>0.8</v>
      </c>
      <c r="S11" s="82" t="s">
        <v>244</v>
      </c>
      <c r="T11" s="93" t="s">
        <v>242</v>
      </c>
      <c r="U11" s="93" t="s">
        <v>242</v>
      </c>
      <c r="V11" s="89" t="s">
        <v>257</v>
      </c>
      <c r="W11" s="89" t="s">
        <v>257</v>
      </c>
      <c r="X11" s="90" t="s">
        <v>258</v>
      </c>
      <c r="AA11" s="72"/>
      <c r="AB11" s="72"/>
      <c r="AC11" s="84"/>
      <c r="AD11" s="94"/>
      <c r="AE11" s="95"/>
      <c r="AF11" s="92"/>
      <c r="AG11" s="92"/>
      <c r="AH11" s="92"/>
      <c r="AI11" s="92"/>
      <c r="AJ11" s="92"/>
      <c r="AK11" s="84"/>
      <c r="AL11" s="84"/>
    </row>
    <row r="12" spans="1:38" ht="55.5" customHeight="1" x14ac:dyDescent="0.2">
      <c r="A12" s="507"/>
      <c r="B12" s="79" t="s">
        <v>240</v>
      </c>
      <c r="C12" s="93" t="str">
        <f>+'4 MAPA CALOR INHERENTE'!I12</f>
        <v xml:space="preserve">                   </v>
      </c>
      <c r="D12" s="93" t="str">
        <f>+'4 MAPA CALOR INHERENTE'!J12</f>
        <v xml:space="preserve">                   </v>
      </c>
      <c r="E12" s="93" t="str">
        <f>+'4 MAPA CALOR INHERENTE'!K12</f>
        <v xml:space="preserve">                   </v>
      </c>
      <c r="F12" s="89" t="str">
        <f>+'4 MAPA CALOR INHERENTE'!L12</f>
        <v xml:space="preserve">R1                   </v>
      </c>
      <c r="G12" s="90" t="str">
        <f>+'4 MAPA CALOR INHERENTE'!M12</f>
        <v xml:space="preserve">                   </v>
      </c>
      <c r="H12" s="88"/>
      <c r="I12" s="507"/>
      <c r="J12" s="79" t="s">
        <v>240</v>
      </c>
      <c r="K12" s="93" t="str">
        <f>+'6 MAPA CALOR RESIDUAL-TRATAMIEN'!K11</f>
        <v xml:space="preserve">                   </v>
      </c>
      <c r="L12" s="93" t="str">
        <f>+'6 MAPA CALOR RESIDUAL-TRATAMIEN'!L11</f>
        <v xml:space="preserve">                   </v>
      </c>
      <c r="M12" s="93" t="str">
        <f>+'6 MAPA CALOR RESIDUAL-TRATAMIEN'!M11</f>
        <v xml:space="preserve">                   </v>
      </c>
      <c r="N12" s="89" t="str">
        <f>+'6 MAPA CALOR RESIDUAL-TRATAMIEN'!N11</f>
        <v xml:space="preserve">                   </v>
      </c>
      <c r="O12" s="90" t="str">
        <f>+'6 MAPA CALOR RESIDUAL-TRATAMIEN'!O11</f>
        <v xml:space="preserve">                   </v>
      </c>
      <c r="P12" s="88"/>
      <c r="Q12" s="587"/>
      <c r="R12" s="91">
        <v>0.6</v>
      </c>
      <c r="S12" s="82" t="s">
        <v>240</v>
      </c>
      <c r="T12" s="93" t="s">
        <v>242</v>
      </c>
      <c r="U12" s="93" t="s">
        <v>242</v>
      </c>
      <c r="V12" s="93" t="s">
        <v>242</v>
      </c>
      <c r="W12" s="89" t="s">
        <v>257</v>
      </c>
      <c r="X12" s="90" t="s">
        <v>258</v>
      </c>
      <c r="AA12" s="72"/>
      <c r="AB12" s="72"/>
      <c r="AC12" s="84"/>
      <c r="AD12" s="94"/>
      <c r="AE12" s="95"/>
      <c r="AF12" s="92"/>
      <c r="AG12" s="92"/>
      <c r="AH12" s="92"/>
      <c r="AI12" s="92"/>
      <c r="AJ12" s="96"/>
      <c r="AK12" s="84"/>
      <c r="AL12" s="84"/>
    </row>
    <row r="13" spans="1:38" ht="55.5" customHeight="1" x14ac:dyDescent="0.2">
      <c r="A13" s="507"/>
      <c r="B13" s="79" t="s">
        <v>236</v>
      </c>
      <c r="C13" s="97" t="str">
        <f>+'4 MAPA CALOR INHERENTE'!I13</f>
        <v xml:space="preserve">                   </v>
      </c>
      <c r="D13" s="93" t="str">
        <f>+'4 MAPA CALOR INHERENTE'!J13</f>
        <v xml:space="preserve">                   </v>
      </c>
      <c r="E13" s="93" t="str">
        <f>+'4 MAPA CALOR INHERENTE'!K13</f>
        <v xml:space="preserve">                   </v>
      </c>
      <c r="F13" s="89" t="str">
        <f>+'4 MAPA CALOR INHERENTE'!L13</f>
        <v xml:space="preserve">                   </v>
      </c>
      <c r="G13" s="90" t="str">
        <f>+'4 MAPA CALOR INHERENTE'!M13</f>
        <v xml:space="preserve">                   </v>
      </c>
      <c r="H13" s="88"/>
      <c r="I13" s="507"/>
      <c r="J13" s="79" t="s">
        <v>236</v>
      </c>
      <c r="K13" s="97" t="str">
        <f>+'6 MAPA CALOR RESIDUAL-TRATAMIEN'!K12</f>
        <v xml:space="preserve">                   </v>
      </c>
      <c r="L13" s="93" t="str">
        <f>+'6 MAPA CALOR RESIDUAL-TRATAMIEN'!L12</f>
        <v xml:space="preserve">                   </v>
      </c>
      <c r="M13" s="93" t="str">
        <f>+'6 MAPA CALOR RESIDUAL-TRATAMIEN'!M12</f>
        <v xml:space="preserve"> R2                  </v>
      </c>
      <c r="N13" s="89" t="str">
        <f>+'6 MAPA CALOR RESIDUAL-TRATAMIEN'!N12</f>
        <v xml:space="preserve">                   </v>
      </c>
      <c r="O13" s="90" t="str">
        <f>+'6 MAPA CALOR RESIDUAL-TRATAMIEN'!O12</f>
        <v xml:space="preserve">                   </v>
      </c>
      <c r="P13" s="88"/>
      <c r="Q13" s="587"/>
      <c r="R13" s="91">
        <v>0.4</v>
      </c>
      <c r="S13" s="82" t="s">
        <v>236</v>
      </c>
      <c r="T13" s="97" t="s">
        <v>259</v>
      </c>
      <c r="U13" s="93" t="s">
        <v>242</v>
      </c>
      <c r="V13" s="93" t="s">
        <v>242</v>
      </c>
      <c r="W13" s="89" t="s">
        <v>257</v>
      </c>
      <c r="X13" s="90" t="s">
        <v>258</v>
      </c>
      <c r="AA13" s="72"/>
      <c r="AB13" s="72"/>
      <c r="AC13" s="84"/>
      <c r="AD13" s="94"/>
      <c r="AE13" s="95"/>
      <c r="AF13" s="92"/>
      <c r="AG13" s="92"/>
      <c r="AH13" s="92"/>
      <c r="AI13" s="96"/>
      <c r="AJ13" s="92"/>
      <c r="AK13" s="84"/>
      <c r="AL13" s="84"/>
    </row>
    <row r="14" spans="1:38" ht="55.5" customHeight="1" thickBot="1" x14ac:dyDescent="0.25">
      <c r="A14" s="508"/>
      <c r="B14" s="98" t="s">
        <v>233</v>
      </c>
      <c r="C14" s="99" t="str">
        <f>+'4 MAPA CALOR INHERENTE'!I14</f>
        <v xml:space="preserve">                   </v>
      </c>
      <c r="D14" s="99" t="str">
        <f>+'4 MAPA CALOR INHERENTE'!J14</f>
        <v xml:space="preserve">                   </v>
      </c>
      <c r="E14" s="100" t="str">
        <f>+'4 MAPA CALOR INHERENTE'!K14</f>
        <v xml:space="preserve">                   </v>
      </c>
      <c r="F14" s="101" t="str">
        <f>+'4 MAPA CALOR INHERENTE'!L14</f>
        <v xml:space="preserve">                   </v>
      </c>
      <c r="G14" s="102" t="str">
        <f>+'4 MAPA CALOR INHERENTE'!M14</f>
        <v xml:space="preserve">                   </v>
      </c>
      <c r="H14" s="88"/>
      <c r="I14" s="508"/>
      <c r="J14" s="98" t="s">
        <v>233</v>
      </c>
      <c r="K14" s="99" t="str">
        <f>+'6 MAPA CALOR RESIDUAL-TRATAMIEN'!K13</f>
        <v xml:space="preserve">                   </v>
      </c>
      <c r="L14" s="99" t="str">
        <f>+'6 MAPA CALOR RESIDUAL-TRATAMIEN'!L13</f>
        <v xml:space="preserve">                   </v>
      </c>
      <c r="M14" s="100" t="str">
        <f>+'6 MAPA CALOR RESIDUAL-TRATAMIEN'!M13</f>
        <v xml:space="preserve">                   </v>
      </c>
      <c r="N14" s="101" t="str">
        <f>+'6 MAPA CALOR RESIDUAL-TRATAMIEN'!N13</f>
        <v xml:space="preserve">R1                   </v>
      </c>
      <c r="O14" s="102" t="str">
        <f>+'6 MAPA CALOR RESIDUAL-TRATAMIEN'!O13</f>
        <v xml:space="preserve">                   </v>
      </c>
      <c r="P14" s="88"/>
      <c r="Q14" s="587"/>
      <c r="R14" s="103">
        <v>0.2</v>
      </c>
      <c r="S14" s="104" t="s">
        <v>233</v>
      </c>
      <c r="T14" s="99" t="s">
        <v>259</v>
      </c>
      <c r="U14" s="99" t="s">
        <v>259</v>
      </c>
      <c r="V14" s="100" t="s">
        <v>242</v>
      </c>
      <c r="W14" s="101" t="s">
        <v>257</v>
      </c>
      <c r="X14" s="102" t="s">
        <v>258</v>
      </c>
      <c r="AA14" s="72"/>
      <c r="AB14" s="72"/>
      <c r="AC14" s="84"/>
      <c r="AD14" s="94"/>
      <c r="AE14" s="95"/>
      <c r="AF14" s="92"/>
      <c r="AG14" s="92"/>
      <c r="AH14" s="92"/>
      <c r="AI14" s="105"/>
      <c r="AJ14" s="92"/>
      <c r="AK14" s="84"/>
      <c r="AL14" s="84"/>
    </row>
    <row r="15" spans="1:38" x14ac:dyDescent="0.2">
      <c r="A15" s="73"/>
      <c r="B15" s="88"/>
      <c r="C15" s="177"/>
      <c r="D15" s="178"/>
      <c r="E15" s="179"/>
      <c r="F15" s="179"/>
      <c r="G15" s="88"/>
      <c r="H15" s="88"/>
      <c r="I15" s="88"/>
      <c r="J15" s="88"/>
      <c r="K15" s="88"/>
      <c r="L15" s="88"/>
      <c r="M15" s="88"/>
      <c r="N15" s="88"/>
      <c r="O15" s="88"/>
      <c r="P15" s="88"/>
      <c r="AA15" s="72"/>
      <c r="AB15" s="72"/>
      <c r="AC15" s="84"/>
      <c r="AD15" s="94"/>
      <c r="AE15" s="95"/>
      <c r="AF15" s="92"/>
      <c r="AG15" s="92"/>
      <c r="AH15" s="92"/>
      <c r="AI15" s="92"/>
      <c r="AJ15" s="92"/>
      <c r="AK15" s="84"/>
      <c r="AL15" s="84"/>
    </row>
    <row r="16" spans="1:38" ht="25.5" x14ac:dyDescent="0.2">
      <c r="A16" s="73"/>
      <c r="B16" s="88"/>
      <c r="C16" s="177"/>
      <c r="D16" s="178"/>
      <c r="E16" s="179"/>
      <c r="F16" s="179"/>
      <c r="G16" s="88"/>
      <c r="H16" s="88"/>
      <c r="I16" s="88"/>
      <c r="J16" s="88"/>
      <c r="K16" s="88"/>
      <c r="L16" s="88"/>
      <c r="M16" s="88"/>
      <c r="N16" s="88"/>
      <c r="O16" s="88"/>
      <c r="P16" s="88"/>
      <c r="T16" s="76" t="s">
        <v>260</v>
      </c>
      <c r="V16" s="72"/>
      <c r="W16" s="72"/>
      <c r="X16" s="72"/>
      <c r="Y16" s="72"/>
      <c r="Z16" s="72"/>
      <c r="AA16" s="72"/>
      <c r="AB16" s="72"/>
      <c r="AC16" s="84"/>
      <c r="AD16" s="94"/>
      <c r="AE16" s="84"/>
      <c r="AF16" s="95"/>
      <c r="AG16" s="95"/>
      <c r="AH16" s="95"/>
      <c r="AI16" s="95"/>
      <c r="AJ16" s="95"/>
      <c r="AK16" s="84"/>
      <c r="AL16" s="84"/>
    </row>
    <row r="17" spans="1:38" x14ac:dyDescent="0.2">
      <c r="A17" s="73"/>
      <c r="B17" s="88"/>
      <c r="C17" s="177"/>
      <c r="D17" s="178"/>
      <c r="E17" s="179"/>
      <c r="F17" s="179"/>
      <c r="G17" s="88"/>
      <c r="H17" s="88"/>
      <c r="I17" s="88"/>
      <c r="J17" s="88"/>
      <c r="K17" s="88"/>
      <c r="L17" s="88"/>
      <c r="M17" s="88"/>
      <c r="N17" s="88"/>
      <c r="O17" s="88"/>
      <c r="P17" s="88"/>
      <c r="T17" s="106" t="s">
        <v>258</v>
      </c>
      <c r="V17" s="72"/>
      <c r="W17" s="72"/>
      <c r="X17" s="72"/>
      <c r="Y17" s="72"/>
      <c r="Z17" s="72"/>
      <c r="AA17" s="72"/>
      <c r="AB17" s="72"/>
      <c r="AC17" s="84"/>
      <c r="AD17" s="84"/>
      <c r="AE17" s="84"/>
      <c r="AF17" s="92"/>
      <c r="AG17" s="92"/>
      <c r="AH17" s="92"/>
      <c r="AI17" s="92"/>
      <c r="AJ17" s="92"/>
      <c r="AK17" s="84"/>
      <c r="AL17" s="84"/>
    </row>
    <row r="18" spans="1:38" x14ac:dyDescent="0.2">
      <c r="A18" s="73"/>
      <c r="B18" s="88"/>
      <c r="C18" s="177"/>
      <c r="D18" s="178"/>
      <c r="E18" s="179"/>
      <c r="F18" s="179"/>
      <c r="G18" s="88"/>
      <c r="H18" s="88"/>
      <c r="I18" s="88"/>
      <c r="J18" s="88"/>
      <c r="K18" s="88"/>
      <c r="L18" s="88"/>
      <c r="M18" s="88"/>
      <c r="N18" s="88"/>
      <c r="O18" s="88"/>
      <c r="P18" s="88"/>
      <c r="T18" s="89" t="s">
        <v>257</v>
      </c>
      <c r="U18" s="72"/>
      <c r="V18" s="72"/>
      <c r="W18" s="72"/>
      <c r="X18" s="72"/>
      <c r="Y18" s="72"/>
      <c r="Z18" s="72"/>
      <c r="AA18" s="72"/>
      <c r="AB18" s="72"/>
      <c r="AC18" s="84"/>
      <c r="AD18" s="84"/>
      <c r="AE18" s="84"/>
      <c r="AF18" s="92"/>
      <c r="AG18" s="92"/>
      <c r="AH18" s="92"/>
      <c r="AI18" s="92"/>
      <c r="AJ18" s="92"/>
      <c r="AK18" s="84"/>
      <c r="AL18" s="84"/>
    </row>
    <row r="19" spans="1:38" x14ac:dyDescent="0.2">
      <c r="A19" s="73"/>
      <c r="B19" s="88"/>
      <c r="C19" s="177"/>
      <c r="D19" s="178"/>
      <c r="E19" s="179"/>
      <c r="F19" s="179"/>
      <c r="G19" s="88"/>
      <c r="H19" s="88"/>
      <c r="I19" s="88"/>
      <c r="J19" s="88"/>
      <c r="K19" s="88"/>
      <c r="L19" s="88"/>
      <c r="M19" s="88"/>
      <c r="N19" s="88"/>
      <c r="O19" s="88"/>
      <c r="P19" s="88"/>
      <c r="S19" s="107"/>
      <c r="T19" s="93" t="s">
        <v>242</v>
      </c>
      <c r="U19" s="107"/>
      <c r="V19" s="107"/>
      <c r="W19" s="107"/>
      <c r="X19" s="107"/>
      <c r="Y19" s="107"/>
      <c r="Z19" s="107"/>
      <c r="AA19" s="107"/>
      <c r="AB19" s="107"/>
      <c r="AC19" s="84"/>
      <c r="AD19" s="84"/>
      <c r="AE19" s="108"/>
      <c r="AF19" s="108"/>
      <c r="AG19" s="108"/>
      <c r="AH19" s="108"/>
      <c r="AI19" s="108"/>
      <c r="AJ19" s="108"/>
      <c r="AK19" s="84"/>
      <c r="AL19" s="84"/>
    </row>
    <row r="20" spans="1:38" x14ac:dyDescent="0.2">
      <c r="A20" s="73"/>
      <c r="B20" s="88"/>
      <c r="C20" s="177"/>
      <c r="D20" s="178"/>
      <c r="E20" s="179"/>
      <c r="F20" s="179"/>
      <c r="G20" s="88"/>
      <c r="H20" s="88"/>
      <c r="I20" s="88"/>
      <c r="J20" s="88"/>
      <c r="K20" s="88"/>
      <c r="L20" s="88"/>
      <c r="M20" s="88"/>
      <c r="N20" s="88"/>
      <c r="O20" s="88"/>
      <c r="P20" s="88"/>
      <c r="S20" s="107"/>
      <c r="T20" s="97" t="s">
        <v>259</v>
      </c>
      <c r="AA20" s="107"/>
      <c r="AB20" s="107"/>
      <c r="AC20" s="84"/>
      <c r="AD20" s="84"/>
      <c r="AE20" s="84"/>
      <c r="AF20" s="92"/>
      <c r="AG20" s="92"/>
      <c r="AH20" s="92"/>
      <c r="AI20" s="92"/>
      <c r="AJ20" s="92"/>
      <c r="AK20" s="84"/>
      <c r="AL20" s="84"/>
    </row>
    <row r="21" spans="1:38" x14ac:dyDescent="0.2">
      <c r="A21" s="73"/>
      <c r="B21" s="88"/>
      <c r="C21" s="177"/>
      <c r="D21" s="178"/>
      <c r="E21" s="179"/>
      <c r="F21" s="179"/>
      <c r="G21" s="88"/>
      <c r="H21" s="88"/>
      <c r="I21" s="88"/>
      <c r="J21" s="88"/>
      <c r="K21" s="88"/>
      <c r="L21" s="88"/>
      <c r="M21" s="88"/>
      <c r="N21" s="88"/>
      <c r="O21" s="88"/>
      <c r="P21" s="88"/>
      <c r="Q21" s="109"/>
      <c r="R21" s="109"/>
      <c r="S21" s="107"/>
      <c r="AA21" s="107"/>
      <c r="AB21" s="107"/>
      <c r="AC21" s="84"/>
      <c r="AD21" s="84"/>
      <c r="AE21" s="84"/>
      <c r="AF21" s="92"/>
      <c r="AG21" s="92"/>
      <c r="AH21" s="92"/>
      <c r="AI21" s="92"/>
      <c r="AJ21" s="92"/>
      <c r="AK21" s="84"/>
      <c r="AL21" s="84"/>
    </row>
    <row r="22" spans="1:38" x14ac:dyDescent="0.2">
      <c r="A22" s="73"/>
      <c r="B22" s="88"/>
      <c r="C22" s="177"/>
      <c r="D22" s="178"/>
      <c r="E22" s="179"/>
      <c r="F22" s="179"/>
      <c r="G22" s="88"/>
      <c r="H22" s="88"/>
      <c r="I22" s="88"/>
      <c r="J22" s="88"/>
      <c r="K22" s="88"/>
      <c r="L22" s="88"/>
      <c r="M22" s="88"/>
      <c r="N22" s="88"/>
      <c r="O22" s="88"/>
      <c r="P22" s="88"/>
      <c r="Q22" s="109"/>
      <c r="R22" s="109"/>
      <c r="S22" s="110"/>
      <c r="AA22" s="107"/>
      <c r="AB22" s="107"/>
      <c r="AC22" s="84"/>
      <c r="AD22" s="105"/>
      <c r="AE22" s="105"/>
      <c r="AF22" s="105"/>
      <c r="AG22" s="105"/>
      <c r="AH22" s="105"/>
      <c r="AI22" s="105"/>
      <c r="AJ22" s="92"/>
      <c r="AK22" s="84"/>
      <c r="AL22" s="84"/>
    </row>
    <row r="23" spans="1:38" x14ac:dyDescent="0.2">
      <c r="A23" s="73"/>
      <c r="B23" s="88"/>
      <c r="C23" s="177"/>
      <c r="D23" s="178"/>
      <c r="E23" s="179"/>
      <c r="F23" s="179"/>
      <c r="G23" s="88"/>
      <c r="H23" s="88"/>
      <c r="I23" s="88"/>
      <c r="J23" s="88"/>
      <c r="K23" s="88"/>
      <c r="L23" s="88"/>
      <c r="M23" s="88"/>
      <c r="N23" s="88"/>
      <c r="O23" s="88"/>
      <c r="P23" s="88"/>
      <c r="Q23" s="109"/>
      <c r="R23" s="109"/>
      <c r="AC23" s="84"/>
      <c r="AD23" s="111"/>
      <c r="AE23" s="111"/>
      <c r="AF23" s="111"/>
      <c r="AG23" s="111"/>
      <c r="AH23" s="111"/>
      <c r="AI23" s="111"/>
      <c r="AJ23" s="92"/>
      <c r="AK23" s="84"/>
      <c r="AL23" s="84"/>
    </row>
    <row r="24" spans="1:38" x14ac:dyDescent="0.2">
      <c r="A24" s="73"/>
      <c r="B24" s="88"/>
      <c r="C24" s="177"/>
      <c r="D24" s="178"/>
      <c r="E24" s="179"/>
      <c r="F24" s="179"/>
      <c r="G24" s="88"/>
      <c r="H24" s="88"/>
      <c r="I24" s="88"/>
      <c r="J24" s="88"/>
      <c r="K24" s="88"/>
      <c r="L24" s="88"/>
      <c r="M24" s="88"/>
      <c r="N24" s="88"/>
      <c r="O24" s="88"/>
      <c r="P24" s="88"/>
      <c r="Q24" s="109"/>
      <c r="R24" s="109"/>
      <c r="AC24" s="84"/>
      <c r="AD24" s="105"/>
      <c r="AE24" s="105"/>
      <c r="AF24" s="105"/>
      <c r="AG24" s="105"/>
      <c r="AH24" s="105"/>
      <c r="AI24" s="105"/>
      <c r="AJ24" s="92"/>
      <c r="AK24" s="84"/>
      <c r="AL24" s="84"/>
    </row>
    <row r="25" spans="1:38" x14ac:dyDescent="0.2">
      <c r="A25" s="73"/>
      <c r="B25" s="88"/>
      <c r="C25" s="177"/>
      <c r="D25" s="178"/>
      <c r="E25" s="179"/>
      <c r="F25" s="179"/>
      <c r="G25" s="88"/>
      <c r="H25" s="88"/>
      <c r="I25" s="88"/>
      <c r="J25" s="88"/>
      <c r="K25" s="88"/>
      <c r="L25" s="88"/>
      <c r="M25" s="88"/>
      <c r="N25" s="88"/>
      <c r="O25" s="88"/>
      <c r="P25" s="88"/>
      <c r="AC25" s="84"/>
      <c r="AD25" s="105"/>
      <c r="AE25" s="105"/>
      <c r="AF25" s="105"/>
      <c r="AG25" s="105"/>
      <c r="AH25" s="105"/>
      <c r="AI25" s="105"/>
      <c r="AJ25" s="92"/>
      <c r="AK25" s="84"/>
      <c r="AL25" s="84"/>
    </row>
    <row r="26" spans="1:38" x14ac:dyDescent="0.25">
      <c r="A26" s="73"/>
      <c r="B26" s="88"/>
      <c r="C26" s="177"/>
      <c r="D26" s="178"/>
      <c r="E26" s="179"/>
      <c r="F26" s="179"/>
      <c r="G26" s="88"/>
      <c r="H26" s="88"/>
      <c r="I26" s="88"/>
      <c r="J26" s="88"/>
      <c r="K26" s="88"/>
      <c r="L26" s="88"/>
      <c r="M26" s="88"/>
      <c r="N26" s="88"/>
      <c r="O26" s="88"/>
      <c r="P26" s="88"/>
    </row>
    <row r="27" spans="1:38" x14ac:dyDescent="0.25">
      <c r="A27" s="73"/>
      <c r="B27" s="88"/>
      <c r="C27" s="177"/>
      <c r="D27" s="178"/>
      <c r="E27" s="179"/>
      <c r="F27" s="179"/>
      <c r="G27" s="88"/>
      <c r="H27" s="88"/>
      <c r="I27" s="88"/>
      <c r="J27" s="88"/>
      <c r="K27" s="88"/>
      <c r="L27" s="88"/>
      <c r="M27" s="88"/>
      <c r="N27" s="88"/>
      <c r="O27" s="88"/>
      <c r="P27" s="88"/>
    </row>
    <row r="28" spans="1:38" x14ac:dyDescent="0.25">
      <c r="A28" s="73"/>
      <c r="B28" s="88"/>
      <c r="C28" s="177"/>
      <c r="D28" s="178"/>
      <c r="E28" s="179"/>
      <c r="F28" s="179"/>
      <c r="G28" s="88"/>
      <c r="H28" s="88"/>
      <c r="I28" s="88"/>
      <c r="J28" s="88"/>
      <c r="K28" s="88"/>
      <c r="L28" s="88"/>
      <c r="M28" s="88"/>
      <c r="N28" s="88"/>
      <c r="O28" s="88"/>
      <c r="P28" s="88"/>
    </row>
    <row r="29" spans="1:38" x14ac:dyDescent="0.25">
      <c r="A29" s="73"/>
      <c r="B29" s="88"/>
      <c r="C29" s="177"/>
      <c r="D29" s="178"/>
      <c r="E29" s="179"/>
      <c r="F29" s="179"/>
      <c r="G29" s="88"/>
      <c r="H29" s="88"/>
      <c r="I29" s="88"/>
      <c r="J29" s="88"/>
      <c r="K29" s="88"/>
      <c r="L29" s="88"/>
      <c r="M29" s="88"/>
      <c r="N29" s="88"/>
      <c r="O29" s="88"/>
      <c r="P29" s="88"/>
    </row>
    <row r="30" spans="1:38" ht="14.45" customHeight="1" x14ac:dyDescent="0.25">
      <c r="B30" s="68"/>
      <c r="D30" s="68"/>
      <c r="G30" s="68"/>
      <c r="H30" s="68"/>
      <c r="I30" s="68"/>
      <c r="J30" s="68"/>
      <c r="K30" s="68"/>
      <c r="L30" s="68"/>
      <c r="M30" s="68"/>
      <c r="N30" s="68"/>
      <c r="O30" s="68"/>
      <c r="P30" s="68"/>
      <c r="AA30" s="73"/>
      <c r="AB30" s="73"/>
      <c r="AC30" s="73"/>
      <c r="AD30" s="73"/>
      <c r="AE30" s="73"/>
      <c r="AF30" s="68"/>
      <c r="AG30" s="68"/>
      <c r="AH30" s="68"/>
      <c r="AI30" s="68"/>
      <c r="AJ30" s="68"/>
    </row>
    <row r="31" spans="1:38" ht="39" customHeight="1" x14ac:dyDescent="0.25">
      <c r="B31" s="68"/>
      <c r="D31" s="68"/>
      <c r="G31" s="68"/>
      <c r="H31" s="68"/>
      <c r="I31" s="68"/>
      <c r="J31" s="68"/>
      <c r="K31" s="68"/>
      <c r="L31" s="68"/>
      <c r="M31" s="68"/>
      <c r="N31" s="68"/>
      <c r="O31" s="68"/>
      <c r="P31" s="68"/>
      <c r="AA31" s="73"/>
      <c r="AB31" s="73"/>
      <c r="AC31" s="73"/>
      <c r="AD31" s="73"/>
      <c r="AE31" s="73"/>
      <c r="AF31" s="68"/>
      <c r="AG31" s="68"/>
      <c r="AH31" s="68"/>
      <c r="AI31" s="68"/>
      <c r="AJ31" s="68"/>
    </row>
    <row r="32" spans="1:38" ht="19.5" customHeight="1" x14ac:dyDescent="0.25">
      <c r="B32" s="68"/>
      <c r="D32" s="68"/>
      <c r="G32" s="68"/>
      <c r="H32" s="68"/>
      <c r="I32" s="68"/>
      <c r="J32" s="68"/>
      <c r="K32" s="68"/>
      <c r="L32" s="68"/>
      <c r="M32" s="68"/>
      <c r="N32" s="68"/>
      <c r="O32" s="68"/>
      <c r="P32" s="68"/>
      <c r="AA32" s="73"/>
      <c r="AB32" s="73"/>
      <c r="AC32" s="73"/>
      <c r="AD32" s="73"/>
      <c r="AE32" s="73"/>
      <c r="AF32" s="68"/>
      <c r="AG32" s="68"/>
      <c r="AH32" s="68"/>
      <c r="AI32" s="68"/>
      <c r="AJ32" s="68"/>
    </row>
    <row r="33" spans="2:36" ht="19.5" customHeight="1" x14ac:dyDescent="0.25">
      <c r="B33" s="68"/>
      <c r="D33" s="68"/>
      <c r="G33" s="68"/>
      <c r="H33" s="68"/>
      <c r="I33" s="68"/>
      <c r="J33" s="68"/>
      <c r="K33" s="68"/>
      <c r="L33" s="68"/>
      <c r="M33" s="68"/>
      <c r="N33" s="68"/>
      <c r="O33" s="68"/>
      <c r="P33" s="68"/>
      <c r="AA33" s="73"/>
      <c r="AB33" s="73"/>
      <c r="AC33" s="73"/>
      <c r="AD33" s="73"/>
      <c r="AE33" s="73"/>
      <c r="AF33" s="68"/>
      <c r="AG33" s="68"/>
      <c r="AH33" s="68"/>
      <c r="AI33" s="68"/>
      <c r="AJ33" s="68"/>
    </row>
    <row r="34" spans="2:36" ht="19.5" customHeight="1" x14ac:dyDescent="0.25">
      <c r="B34" s="68"/>
      <c r="D34" s="68"/>
      <c r="G34" s="68"/>
      <c r="H34" s="68"/>
      <c r="I34" s="68"/>
      <c r="J34" s="68"/>
      <c r="K34" s="68"/>
      <c r="L34" s="68"/>
      <c r="M34" s="68"/>
      <c r="N34" s="68"/>
      <c r="O34" s="68"/>
      <c r="P34" s="68"/>
      <c r="AA34" s="73"/>
      <c r="AB34" s="73"/>
      <c r="AC34" s="73"/>
      <c r="AD34" s="73"/>
      <c r="AE34" s="73"/>
      <c r="AF34" s="68"/>
      <c r="AG34" s="68"/>
      <c r="AH34" s="68"/>
      <c r="AI34" s="68"/>
      <c r="AJ34" s="68"/>
    </row>
    <row r="35" spans="2:36" ht="19.5" customHeight="1" x14ac:dyDescent="0.25">
      <c r="B35" s="68"/>
      <c r="D35" s="68"/>
      <c r="G35" s="68"/>
      <c r="H35" s="68"/>
      <c r="I35" s="68"/>
      <c r="J35" s="68"/>
      <c r="K35" s="68"/>
      <c r="L35" s="68"/>
      <c r="M35" s="68"/>
      <c r="N35" s="68"/>
      <c r="O35" s="68"/>
      <c r="P35" s="68"/>
      <c r="AA35" s="73"/>
      <c r="AB35" s="73"/>
      <c r="AC35" s="73"/>
      <c r="AD35" s="73"/>
      <c r="AE35" s="73"/>
      <c r="AF35" s="68"/>
      <c r="AG35" s="68"/>
      <c r="AH35" s="68"/>
      <c r="AI35" s="68"/>
      <c r="AJ35" s="68"/>
    </row>
    <row r="36" spans="2:36" ht="19.5" customHeight="1" x14ac:dyDescent="0.25">
      <c r="B36" s="68"/>
      <c r="D36" s="68"/>
      <c r="G36" s="68"/>
      <c r="H36" s="68"/>
      <c r="I36" s="68"/>
      <c r="J36" s="68"/>
      <c r="K36" s="68"/>
      <c r="L36" s="68"/>
      <c r="M36" s="68"/>
      <c r="N36" s="68"/>
      <c r="O36" s="68"/>
      <c r="P36" s="68"/>
      <c r="AA36" s="73"/>
      <c r="AB36" s="73"/>
      <c r="AC36" s="73"/>
      <c r="AD36" s="73"/>
      <c r="AE36" s="73"/>
      <c r="AF36" s="68"/>
      <c r="AG36" s="68"/>
      <c r="AH36" s="68"/>
      <c r="AI36" s="68"/>
      <c r="AJ36" s="68"/>
    </row>
    <row r="37" spans="2:36" x14ac:dyDescent="0.25"/>
    <row r="38" spans="2:36" x14ac:dyDescent="0.25"/>
    <row r="39" spans="2:36" x14ac:dyDescent="0.25"/>
    <row r="40" spans="2:36" x14ac:dyDescent="0.25"/>
    <row r="41" spans="2:36" x14ac:dyDescent="0.25"/>
    <row r="42" spans="2:36" x14ac:dyDescent="0.25"/>
    <row r="43" spans="2:36" x14ac:dyDescent="0.25"/>
    <row r="44" spans="2:36" x14ac:dyDescent="0.25"/>
    <row r="45" spans="2:36" x14ac:dyDescent="0.25"/>
    <row r="46" spans="2:36" x14ac:dyDescent="0.25"/>
    <row r="47" spans="2:36" x14ac:dyDescent="0.25"/>
    <row r="48" spans="2:36"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sheetData>
  <sheetProtection sheet="1" formatCells="0" formatColumns="0" formatRows="0" sort="0" autoFilter="0" pivotTables="0"/>
  <dataConsolidate/>
  <mergeCells count="13">
    <mergeCell ref="I10:I14"/>
    <mergeCell ref="Q10:Q14"/>
    <mergeCell ref="A7:G7"/>
    <mergeCell ref="C8:G8"/>
    <mergeCell ref="A10:A14"/>
    <mergeCell ref="B1:D2"/>
    <mergeCell ref="A1:A2"/>
    <mergeCell ref="I7:O7"/>
    <mergeCell ref="T7:X7"/>
    <mergeCell ref="K8:O8"/>
    <mergeCell ref="B4:D4"/>
    <mergeCell ref="B5:D5"/>
    <mergeCell ref="E1:F1"/>
  </mergeCells>
  <conditionalFormatting sqref="D15:E29">
    <cfRule type="cellIs" dxfId="17" priority="1" operator="equal">
      <formula>$S$14</formula>
    </cfRule>
    <cfRule type="cellIs" dxfId="16" priority="2" operator="equal">
      <formula>$S$13</formula>
    </cfRule>
    <cfRule type="cellIs" dxfId="15" priority="3" operator="equal">
      <formula>$S$12</formula>
    </cfRule>
    <cfRule type="cellIs" dxfId="14" priority="4" operator="equal">
      <formula>$S$11</formula>
    </cfRule>
    <cfRule type="cellIs" dxfId="13" priority="5" operator="equal">
      <formula>$S$10</formula>
    </cfRule>
  </conditionalFormatting>
  <conditionalFormatting sqref="F15:F29">
    <cfRule type="cellIs" dxfId="12" priority="6" operator="equal">
      <formula>$T$9</formula>
    </cfRule>
    <cfRule type="cellIs" dxfId="11" priority="7" operator="equal">
      <formula>$U$9</formula>
    </cfRule>
    <cfRule type="cellIs" dxfId="10" priority="8" operator="equal">
      <formula>$V$9</formula>
    </cfRule>
    <cfRule type="cellIs" dxfId="9" priority="9" operator="equal">
      <formula>$W$9</formula>
    </cfRule>
    <cfRule type="cellIs" dxfId="8" priority="10" operator="equal">
      <formula>$X$9</formula>
    </cfRule>
  </conditionalFormatting>
  <conditionalFormatting sqref="G15:G29">
    <cfRule type="cellIs" dxfId="7" priority="16" operator="equal">
      <formula>$T$17</formula>
    </cfRule>
    <cfRule type="cellIs" dxfId="6" priority="17" operator="equal">
      <formula>$T$18</formula>
    </cfRule>
    <cfRule type="cellIs" dxfId="5" priority="18" operator="equal">
      <formula>$T$19</formula>
    </cfRule>
    <cfRule type="cellIs" dxfId="4"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23"/>
  <sheetViews>
    <sheetView showGridLines="0" topLeftCell="A11" zoomScale="85" zoomScaleNormal="85" workbookViewId="0">
      <selection activeCell="B20" sqref="B20"/>
    </sheetView>
  </sheetViews>
  <sheetFormatPr baseColWidth="10" defaultColWidth="0" defaultRowHeight="15" zeroHeight="1" x14ac:dyDescent="0.25"/>
  <cols>
    <col min="1" max="1" width="30.5703125" customWidth="1"/>
    <col min="2" max="2" width="29.42578125" customWidth="1"/>
    <col min="3" max="3" width="10.85546875" customWidth="1"/>
    <col min="4" max="4" width="27.42578125" customWidth="1"/>
    <col min="5" max="5" width="10.85546875" customWidth="1"/>
    <col min="6" max="6" width="14.42578125" customWidth="1"/>
    <col min="7" max="12" width="10.85546875" customWidth="1"/>
    <col min="13" max="16384" width="10.85546875" hidden="1"/>
  </cols>
  <sheetData>
    <row r="1" spans="1:11" s="3" customFormat="1" ht="37.5" customHeight="1" x14ac:dyDescent="0.2">
      <c r="A1" s="487"/>
      <c r="B1" s="548" t="str">
        <f>+'2 CONTEXTO E IDENTIFICACIÓN'!A1</f>
        <v>MAPA DE RIESGOS INTEGRAL</v>
      </c>
      <c r="C1" s="496"/>
      <c r="D1" s="497"/>
      <c r="F1" s="201" t="str">
        <f>+'2 CONTEXTO E IDENTIFICACIÓN'!$I$4</f>
        <v>Elaboración o Actualización:</v>
      </c>
      <c r="G1" s="215">
        <f>'2 CONTEXTO E IDENTIFICACIÓN'!J4</f>
        <v>46041</v>
      </c>
      <c r="H1" s="13"/>
      <c r="I1" s="13"/>
    </row>
    <row r="2" spans="1:11" s="3" customFormat="1" ht="37.5" customHeight="1" x14ac:dyDescent="0.2">
      <c r="A2" s="487"/>
      <c r="B2" s="549"/>
      <c r="C2" s="39" t="str">
        <f>+'2 CONTEXTO E IDENTIFICACIÓN'!A2</f>
        <v>VERSIÓN DEL MAPA DE RIESGOS:</v>
      </c>
      <c r="D2" s="39">
        <f>'2 CONTEXTO E IDENTIFICACIÓN'!B2</f>
        <v>1</v>
      </c>
      <c r="F2" s="204" t="str">
        <f>+'2 CONTEXTO E IDENTIFICACIÓN'!$E$5</f>
        <v>Vigencia: 2026</v>
      </c>
      <c r="G2" s="202">
        <f>'2 CONTEXTO E IDENTIFICACIÓN'!G5</f>
        <v>46023</v>
      </c>
      <c r="H2" s="203" t="s">
        <v>50</v>
      </c>
      <c r="I2" s="200">
        <f>'2 CONTEXTO E IDENTIFICACIÓN'!J5</f>
        <v>46386</v>
      </c>
    </row>
    <row r="3" spans="1:11" s="3" customFormat="1" ht="8.25" customHeight="1" x14ac:dyDescent="0.2">
      <c r="A3" s="15"/>
      <c r="B3" s="15"/>
      <c r="C3" s="15"/>
      <c r="D3" s="41"/>
      <c r="F3" s="45"/>
    </row>
    <row r="4" spans="1:11" s="4" customFormat="1" ht="14.45" customHeight="1" x14ac:dyDescent="0.25">
      <c r="A4" s="20" t="s">
        <v>46</v>
      </c>
      <c r="B4" s="488" t="str">
        <f>'2 CONTEXTO E IDENTIFICACIÓN'!B4</f>
        <v>UAERMV</v>
      </c>
      <c r="C4" s="488"/>
      <c r="D4" s="488"/>
      <c r="E4" s="117"/>
      <c r="F4" s="118"/>
    </row>
    <row r="5" spans="1:11" ht="15.75" thickBot="1" x14ac:dyDescent="0.3">
      <c r="A5" s="20" t="s">
        <v>47</v>
      </c>
      <c r="B5" s="488" t="str">
        <f>'2 CONTEXTO E IDENTIFICACIÓN'!F4</f>
        <v>14. Gestión Ambiental</v>
      </c>
      <c r="C5" s="489"/>
      <c r="D5" s="489"/>
    </row>
    <row r="6" spans="1:11" ht="15.75" thickBot="1" x14ac:dyDescent="0.3">
      <c r="A6" s="594" t="s">
        <v>283</v>
      </c>
      <c r="B6" s="595"/>
      <c r="C6" s="595"/>
      <c r="D6" s="595"/>
      <c r="E6" s="595"/>
      <c r="F6" s="595"/>
      <c r="G6" s="595"/>
      <c r="H6" s="595"/>
      <c r="I6" s="595"/>
      <c r="J6" s="595"/>
      <c r="K6" s="596"/>
    </row>
    <row r="7" spans="1:11" ht="6" customHeight="1" thickBot="1" x14ac:dyDescent="0.3">
      <c r="A7" s="594"/>
      <c r="B7" s="595"/>
      <c r="C7" s="595"/>
      <c r="D7" s="595"/>
      <c r="E7" s="595"/>
      <c r="F7" s="595"/>
      <c r="G7" s="595"/>
      <c r="H7" s="595"/>
      <c r="I7" s="595"/>
      <c r="J7" s="595"/>
      <c r="K7" s="596"/>
    </row>
    <row r="8" spans="1:11" ht="34.5" customHeight="1" x14ac:dyDescent="0.25">
      <c r="A8" s="597" t="s">
        <v>284</v>
      </c>
      <c r="B8" s="598"/>
      <c r="C8" s="598"/>
      <c r="D8" s="598"/>
      <c r="E8" s="598"/>
      <c r="F8" s="598"/>
      <c r="G8" s="598"/>
      <c r="H8" s="598"/>
      <c r="I8" s="598"/>
      <c r="J8" s="598"/>
      <c r="K8" s="599"/>
    </row>
    <row r="9" spans="1:11" ht="18.75" customHeight="1" x14ac:dyDescent="0.25">
      <c r="A9" s="603" t="s">
        <v>285</v>
      </c>
      <c r="B9" s="604"/>
      <c r="C9" s="604"/>
      <c r="D9" s="604"/>
      <c r="E9" s="604"/>
      <c r="F9" s="604"/>
      <c r="G9" s="604"/>
      <c r="H9" s="604"/>
      <c r="I9" s="604"/>
      <c r="J9" s="604"/>
      <c r="K9" s="605"/>
    </row>
    <row r="10" spans="1:11" ht="34.5" customHeight="1" x14ac:dyDescent="0.25">
      <c r="A10" s="600" t="s">
        <v>286</v>
      </c>
      <c r="B10" s="601"/>
      <c r="C10" s="601"/>
      <c r="D10" s="601"/>
      <c r="E10" s="601"/>
      <c r="F10" s="601"/>
      <c r="G10" s="601"/>
      <c r="H10" s="601"/>
      <c r="I10" s="601"/>
      <c r="J10" s="601"/>
      <c r="K10" s="602"/>
    </row>
    <row r="11" spans="1:11" ht="50.25" customHeight="1" thickBot="1" x14ac:dyDescent="0.3">
      <c r="A11" s="591" t="s">
        <v>287</v>
      </c>
      <c r="B11" s="592"/>
      <c r="C11" s="592"/>
      <c r="D11" s="592"/>
      <c r="E11" s="592"/>
      <c r="F11" s="592"/>
      <c r="G11" s="592"/>
      <c r="H11" s="592"/>
      <c r="I11" s="592"/>
      <c r="J11" s="592"/>
      <c r="K11" s="593"/>
    </row>
    <row r="12" spans="1:11" x14ac:dyDescent="0.25">
      <c r="A12" s="119"/>
      <c r="B12" s="119"/>
      <c r="C12" s="119"/>
      <c r="D12" s="119"/>
      <c r="E12" s="119"/>
      <c r="F12" s="119"/>
      <c r="G12" s="119"/>
      <c r="H12" s="119"/>
      <c r="I12" s="119"/>
      <c r="J12" s="119"/>
      <c r="K12" s="119"/>
    </row>
    <row r="13" spans="1:11" s="121" customFormat="1" ht="38.25" x14ac:dyDescent="0.25">
      <c r="A13" s="120"/>
      <c r="B13" s="588" t="s">
        <v>288</v>
      </c>
      <c r="C13" s="589"/>
      <c r="D13" s="590" t="s">
        <v>289</v>
      </c>
      <c r="E13" s="590"/>
      <c r="G13" s="76" t="s">
        <v>260</v>
      </c>
    </row>
    <row r="14" spans="1:11" x14ac:dyDescent="0.25">
      <c r="A14" s="122" t="s">
        <v>290</v>
      </c>
      <c r="B14" s="123">
        <f>+COUNTIF('4 MAPA CALOR INHERENTE'!$E$10:$E$29,'8 PEFIL RIESGO DEL PROCESO'!G14)</f>
        <v>0</v>
      </c>
      <c r="C14" s="124">
        <f>+B14/$B$18</f>
        <v>0</v>
      </c>
      <c r="D14" s="123">
        <f>+COUNTIF('6 MAPA CALOR RESIDUAL-TRATAMIEN'!$G$9:$G$28,'8 PEFIL RIESGO DEL PROCESO'!G14)</f>
        <v>0</v>
      </c>
      <c r="E14" s="124">
        <f>+D14/$D$18</f>
        <v>0</v>
      </c>
      <c r="G14" s="106" t="s">
        <v>258</v>
      </c>
    </row>
    <row r="15" spans="1:11" x14ac:dyDescent="0.25">
      <c r="A15" s="122" t="s">
        <v>291</v>
      </c>
      <c r="B15" s="123">
        <f>+COUNTIF('4 MAPA CALOR INHERENTE'!$E$10:$E$29,'8 PEFIL RIESGO DEL PROCESO'!G15)</f>
        <v>2</v>
      </c>
      <c r="C15" s="124">
        <f t="shared" ref="C15:C18" si="0">+B15/$B$18</f>
        <v>1</v>
      </c>
      <c r="D15" s="123">
        <f>+COUNTIF('6 MAPA CALOR RESIDUAL-TRATAMIEN'!$G$9:$G$28,'8 PEFIL RIESGO DEL PROCESO'!G15)</f>
        <v>1</v>
      </c>
      <c r="E15" s="124">
        <f t="shared" ref="E15:E18" si="1">+D15/$D$18</f>
        <v>0.5</v>
      </c>
      <c r="G15" s="89" t="s">
        <v>257</v>
      </c>
    </row>
    <row r="16" spans="1:11" x14ac:dyDescent="0.25">
      <c r="A16" s="122" t="s">
        <v>292</v>
      </c>
      <c r="B16" s="123">
        <f>+COUNTIF('4 MAPA CALOR INHERENTE'!$E$10:$E$29,'8 PEFIL RIESGO DEL PROCESO'!G16)</f>
        <v>0</v>
      </c>
      <c r="C16" s="124">
        <f t="shared" si="0"/>
        <v>0</v>
      </c>
      <c r="D16" s="123">
        <f>+COUNTIF('6 MAPA CALOR RESIDUAL-TRATAMIEN'!$G$9:$G$28,'8 PEFIL RIESGO DEL PROCESO'!G16)</f>
        <v>1</v>
      </c>
      <c r="E16" s="124">
        <f t="shared" si="1"/>
        <v>0.5</v>
      </c>
      <c r="G16" s="93" t="s">
        <v>242</v>
      </c>
    </row>
    <row r="17" spans="1:7" x14ac:dyDescent="0.25">
      <c r="A17" s="122" t="s">
        <v>293</v>
      </c>
      <c r="B17" s="123">
        <f>+COUNTIF('4 MAPA CALOR INHERENTE'!$E$10:$E$29,'8 PEFIL RIESGO DEL PROCESO'!G17)</f>
        <v>0</v>
      </c>
      <c r="C17" s="124">
        <f t="shared" si="0"/>
        <v>0</v>
      </c>
      <c r="D17" s="123">
        <f>+COUNTIF('6 MAPA CALOR RESIDUAL-TRATAMIEN'!$G$9:$G$28,'8 PEFIL RIESGO DEL PROCESO'!G17)</f>
        <v>0</v>
      </c>
      <c r="E17" s="124">
        <f t="shared" si="1"/>
        <v>0</v>
      </c>
      <c r="G17" s="97" t="s">
        <v>259</v>
      </c>
    </row>
    <row r="18" spans="1:7" x14ac:dyDescent="0.25">
      <c r="A18" s="122" t="s">
        <v>294</v>
      </c>
      <c r="B18" s="123">
        <f>+SUM(B14:B17)</f>
        <v>2</v>
      </c>
      <c r="C18" s="124">
        <f t="shared" si="0"/>
        <v>1</v>
      </c>
      <c r="D18" s="123">
        <f>+SUM(D14:D17)</f>
        <v>2</v>
      </c>
      <c r="E18" s="124">
        <f t="shared" si="1"/>
        <v>1</v>
      </c>
    </row>
    <row r="19" spans="1:7" x14ac:dyDescent="0.25"/>
    <row r="20" spans="1:7" s="125" customFormat="1" x14ac:dyDescent="0.25">
      <c r="B20" s="126" t="s">
        <v>288</v>
      </c>
      <c r="D20" s="126" t="s">
        <v>289</v>
      </c>
    </row>
    <row r="21" spans="1:7" s="125" customFormat="1" ht="41.45" customHeight="1" x14ac:dyDescent="0.25">
      <c r="B21" s="127" t="str">
        <f>+IF((B14/B18)&gt;=0.2,G14,+IF(((B14/B18)+(B15/B18))&gt;=0.3,G15,+IF(((B14/B18)+(B15/B18)+(B16/B18))&gt;=0.4,G16,+IF((B14/B18)+(B15/B18)+(B16/B18)+(B17/B18)&gt;=0.5,G17,""))))</f>
        <v>Alto</v>
      </c>
      <c r="D21" s="127" t="str">
        <f>+IF((D14/D18)&gt;=0.2,G14,+IF(((D14/D18)+(D15/D18))&gt;=0.3,G15,+IF(((D14/D18)+(D15/D18)+(D16/D18))&gt;=0.4,G16,+IF((D14/D18)+(D15/D18)+(D16/D18)+(D17/D18)&gt;=0.5,G17,""))))</f>
        <v>Alto</v>
      </c>
    </row>
    <row r="22" spans="1:7" x14ac:dyDescent="0.25"/>
    <row r="23" spans="1:7" x14ac:dyDescent="0.25"/>
  </sheetData>
  <sheetProtection formatCells="0" formatColumns="0" formatRows="0"/>
  <mergeCells count="13">
    <mergeCell ref="A1:A2"/>
    <mergeCell ref="A7:K7"/>
    <mergeCell ref="A8:K8"/>
    <mergeCell ref="A10:K10"/>
    <mergeCell ref="A9:K9"/>
    <mergeCell ref="B1:B2"/>
    <mergeCell ref="C1:D1"/>
    <mergeCell ref="B13:C13"/>
    <mergeCell ref="D13:E13"/>
    <mergeCell ref="A11:K11"/>
    <mergeCell ref="A6:K6"/>
    <mergeCell ref="B4:D4"/>
    <mergeCell ref="B5:D5"/>
  </mergeCells>
  <conditionalFormatting sqref="B21:D21">
    <cfRule type="containsText" dxfId="3" priority="1" operator="containsText" text="Bajo">
      <formula>NOT(ISERROR(SEARCH("Bajo",B21)))</formula>
    </cfRule>
    <cfRule type="containsText" dxfId="2" priority="2" operator="containsText" text="Moderado">
      <formula>NOT(ISERROR(SEARCH("Moderado",B21)))</formula>
    </cfRule>
    <cfRule type="containsText" dxfId="1" priority="3" operator="containsText" text="Alto">
      <formula>NOT(ISERROR(SEARCH("Alto",B21)))</formula>
    </cfRule>
    <cfRule type="containsText" dxfId="0" priority="4" operator="containsText" text="Extremo">
      <formula>NOT(ISERROR(SEARCH("Extremo",B21)))</formula>
    </cfRule>
  </conditionalFormatting>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4D0167-1D94-443D-9441-36E43987C786}">
  <ds:schemaRefs>
    <ds:schemaRef ds:uri="http://purl.org/dc/terms/"/>
    <ds:schemaRef ds:uri="cadaebf9-c45c-4928-a835-b6d2640c562f"/>
    <ds:schemaRef ds:uri="http://purl.org/dc/elements/1.1/"/>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eb8db8e2-9e38-4af2-b3f2-f3ede193e57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3.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24</vt:i4>
      </vt:variant>
    </vt:vector>
  </HeadingPairs>
  <TitlesOfParts>
    <vt:vector size="35" baseType="lpstr">
      <vt:lpstr>1 INSTRUCTIVO DES-DI-008</vt:lpstr>
      <vt:lpstr>2 CONTEXTO E IDENTIFICACIÓN</vt:lpstr>
      <vt:lpstr>3 PROBABIL E IMPACTO INHERENTE</vt:lpstr>
      <vt:lpstr>4 MAPA CALOR INHERENTE</vt:lpstr>
      <vt:lpstr>5 VALORACIÓN CONTROL PROBAB.</vt:lpstr>
      <vt:lpstr>5 VALORACIÓN CONTROL IMPACTO</vt:lpstr>
      <vt:lpstr>6 MAPA CALOR RESIDUAL-TRATAMIEN</vt:lpstr>
      <vt:lpstr>7 MAPA CALOR INHEREN Y RESIDUAL</vt:lpstr>
      <vt:lpstr>8 PEFIL RIESGO DEL PROCESO</vt:lpstr>
      <vt:lpstr>10 FORMULAS</vt:lpstr>
      <vt:lpstr>10 CONTROL DE CAMBIOS</vt:lpstr>
      <vt:lpstr>Afectación_Económica</vt:lpstr>
      <vt:lpstr>'10 CONTROL DE CAMBIOS'!Área_de_impresión</vt:lpstr>
      <vt:lpstr>'3 PROBABIL E IMPACTO INHERENTE'!Área_de_impresión</vt:lpstr>
      <vt:lpstr>E_Relaciones_Laborales</vt:lpstr>
      <vt:lpstr>'5 VALORACIÓN CONTROL IMPACTO'!Ejecución_administración_de_procesos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Reputacional</vt:lpstr>
      <vt:lpstr>Seguridad_Información</vt:lpstr>
      <vt:lpstr>Talento_Humano</vt:lpstr>
      <vt:lpstr>Tecnología</vt:lpstr>
      <vt:lpstr>Tipo</vt:lpstr>
      <vt:lpstr>'2 CONTEXTO E IDENTIFICACIÓN'!Títulos_a_imprimir</vt:lpstr>
      <vt:lpstr>'3 PROBABIL E IMPACTO INHERENTE'!Títulos_a_imprimir</vt:lpstr>
      <vt:lpstr>'5 VALORACIÓN CONTROL IMPACTO'!Títulos_a_imprimir</vt:lpstr>
      <vt:lpstr>'5 VALORACIÓN CONTROL PROBAB.'!Títulos_a_imprimir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maria natalia norato mora</cp:lastModifiedBy>
  <cp:revision/>
  <dcterms:created xsi:type="dcterms:W3CDTF">2006-09-16T00:00:00Z</dcterms:created>
  <dcterms:modified xsi:type="dcterms:W3CDTF">2026-02-16T23:17:55Z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